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dwertz\Documents\Research\External Relations\"/>
    </mc:Choice>
  </mc:AlternateContent>
  <xr:revisionPtr revIDLastSave="0" documentId="13_ncr:1_{C16280D6-BB58-4447-B93A-32455C325F25}" xr6:coauthVersionLast="45" xr6:coauthVersionMax="45" xr10:uidLastSave="{00000000-0000-0000-0000-000000000000}"/>
  <bookViews>
    <workbookView xWindow="-110" yWindow="-110" windowWidth="19420" windowHeight="10420" firstSheet="2" activeTab="5" xr2:uid="{00000000-000D-0000-FFFF-FFFF00000000}"/>
  </bookViews>
  <sheets>
    <sheet name="Humanitarian Funding" sheetId="4" r:id="rId1"/>
    <sheet name="Sector Data" sheetId="3" r:id="rId2"/>
    <sheet name="Sectoral Data (Simplified)" sheetId="6" r:id="rId3"/>
    <sheet name="Major Donors" sheetId="5" r:id="rId4"/>
    <sheet name="Major Donors (Simplified)" sheetId="7" r:id="rId5"/>
    <sheet name="UN Agency Funding"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6" l="1"/>
  <c r="O10" i="6"/>
  <c r="O9" i="6"/>
  <c r="L18" i="3"/>
  <c r="G6" i="6" l="1"/>
  <c r="G9" i="3" l="1"/>
</calcChain>
</file>

<file path=xl/sharedStrings.xml><?xml version="1.0" encoding="utf-8"?>
<sst xmlns="http://schemas.openxmlformats.org/spreadsheetml/2006/main" count="109" uniqueCount="82">
  <si>
    <t>Agency</t>
  </si>
  <si>
    <t>FAO</t>
  </si>
  <si>
    <t>WHO</t>
  </si>
  <si>
    <t>UNFPA</t>
  </si>
  <si>
    <t>WFP</t>
  </si>
  <si>
    <t>UNICEF</t>
  </si>
  <si>
    <t>Total funded</t>
  </si>
  <si>
    <t>Other</t>
  </si>
  <si>
    <t>Sector</t>
  </si>
  <si>
    <t>Agriculture</t>
  </si>
  <si>
    <t>Coordination &amp; Support Services</t>
  </si>
  <si>
    <t>Food</t>
  </si>
  <si>
    <t>Health</t>
  </si>
  <si>
    <t>Unspecified</t>
  </si>
  <si>
    <t>Water &amp; Sanitation</t>
  </si>
  <si>
    <t>Total</t>
  </si>
  <si>
    <t>Total Requested</t>
  </si>
  <si>
    <t>Economic Recovery &amp; Infrastructure</t>
  </si>
  <si>
    <t>Human Rights/Rule of Law</t>
  </si>
  <si>
    <t>Shelter &amp; Non-food Items</t>
  </si>
  <si>
    <t>Mine Action</t>
  </si>
  <si>
    <t>Multi-Sector</t>
  </si>
  <si>
    <t>Education</t>
  </si>
  <si>
    <t>Total Reported Funding</t>
  </si>
  <si>
    <t>Donor</t>
  </si>
  <si>
    <t>WFP Unearmarked</t>
  </si>
  <si>
    <t>Australia</t>
  </si>
  <si>
    <t>Canada</t>
  </si>
  <si>
    <t>Central Emergency Response Fund</t>
  </si>
  <si>
    <t>European Commission</t>
  </si>
  <si>
    <t>France</t>
  </si>
  <si>
    <t>Germany</t>
  </si>
  <si>
    <t>India</t>
  </si>
  <si>
    <t>Private Donations</t>
  </si>
  <si>
    <t>Russia</t>
  </si>
  <si>
    <t>Sweden</t>
  </si>
  <si>
    <t>Switzerland</t>
  </si>
  <si>
    <t>Ireland</t>
  </si>
  <si>
    <t>South Korea</t>
  </si>
  <si>
    <t>Liechtenstein</t>
  </si>
  <si>
    <t>Norway</t>
  </si>
  <si>
    <t>Luxembourg</t>
  </si>
  <si>
    <t>UNICEF Unearmarked</t>
  </si>
  <si>
    <t>WHO Unearmarked</t>
  </si>
  <si>
    <t>Carry-over</t>
  </si>
  <si>
    <t>China</t>
  </si>
  <si>
    <t>Italy</t>
  </si>
  <si>
    <t>UNFPA Unearmarked</t>
  </si>
  <si>
    <t>Brazil</t>
  </si>
  <si>
    <t>Cuba</t>
  </si>
  <si>
    <t>Denmark</t>
  </si>
  <si>
    <t>Indonesia</t>
  </si>
  <si>
    <t>Kuwait</t>
  </si>
  <si>
    <t>South Africa</t>
  </si>
  <si>
    <t>FAO Unearmarked</t>
  </si>
  <si>
    <t>Finland</t>
  </si>
  <si>
    <t>Hungary</t>
  </si>
  <si>
    <t>USA</t>
  </si>
  <si>
    <t>Saudi Arabia</t>
  </si>
  <si>
    <t>Czech Republic</t>
  </si>
  <si>
    <t>Estonia</t>
  </si>
  <si>
    <t>Netherlands</t>
  </si>
  <si>
    <t>New Zealand</t>
  </si>
  <si>
    <t>Poland</t>
  </si>
  <si>
    <t>Singapore</t>
  </si>
  <si>
    <t>Turkey</t>
  </si>
  <si>
    <t>United Kingdom</t>
  </si>
  <si>
    <t>Balancing Record</t>
  </si>
  <si>
    <t>Other or Unspecified</t>
  </si>
  <si>
    <t>Unearmarked UN Agency Funds</t>
  </si>
  <si>
    <t>Nutrition</t>
  </si>
  <si>
    <t xml:space="preserve">Note: "Nutrition" is not included as a separate category in FTS Consolidated Appeals Process (CAP) data for DPRK, but is included in some years through Non-CAP budget summaries for emergency appeals. The CAP data appears to be inconsistent from year to year in applying nutritional assistance to either the Food or Health sectors. This chart includes Nutrition as a separate category, and adjusts CAP data for Food or Health accordingly for years where Nutrition data is available (2012 and 2016). </t>
  </si>
  <si>
    <t>Start Fund</t>
  </si>
  <si>
    <t>US Fund for UNICEF</t>
  </si>
  <si>
    <t>Not Specified</t>
  </si>
  <si>
    <t>Other / Not Specified</t>
  </si>
  <si>
    <t>Child Protection</t>
  </si>
  <si>
    <t>Protection</t>
  </si>
  <si>
    <t xml:space="preserve">Note: "Nutrition" is not included as a separate category in FTS Consolidated Appeals Process (CAP) data for DPRK, but is included in some years through Non-CAP budget summaries for emergency appeals. The CAP data appears to be inconsistent from year to year in applying nutritional assistance to either the Food or Health sectors. This chart includes Nutrition as a separate category, and adjusts CAP data for Food or Health accordingly for years where Nutrition data is available. </t>
  </si>
  <si>
    <t>OPEC Fund for International Development</t>
  </si>
  <si>
    <t>2020 data includes emergency Covid-19 funding</t>
  </si>
  <si>
    <t>Note: 2020 data combines regular appeal with Covid-19 emergency appeal.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</si>
</sst>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7" formatCode="_(&quot;$&quot;* #,##0_);_(&quot;$&quot;* \(#,##0\);_(&quot;$&quot;* &quot;-&quot;??_);_(@_)"/>
  </numFmts>
  <fonts count="8" x14ac:knownFonts="1">
    <font>
      <sz val="11"/>
      <color theme="1"/>
      <name val="Calibri"/>
      <family val="2"/>
      <scheme val="minor"/>
    </font>
    <font>
      <sz val="10"/>
      <name val="Arial"/>
      <family val="2"/>
    </font>
    <font>
      <sz val="11"/>
      <color rgb="FF000000"/>
      <name val="Calibri"/>
      <family val="2"/>
    </font>
    <font>
      <b/>
      <sz val="11"/>
      <color theme="1"/>
      <name val="Calibri"/>
      <family val="2"/>
      <scheme val="minor"/>
    </font>
    <font>
      <i/>
      <sz val="11"/>
      <color theme="1"/>
      <name val="Calibri"/>
      <family val="2"/>
      <scheme val="minor"/>
    </font>
    <font>
      <b/>
      <sz val="10"/>
      <name val="Arial"/>
      <family val="2"/>
    </font>
    <font>
      <i/>
      <sz val="11"/>
      <color rgb="FF000000"/>
      <name val="Calibri"/>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19">
    <xf numFmtId="0" fontId="0" fillId="0" borderId="0" xfId="0"/>
    <xf numFmtId="0" fontId="1" fillId="0" borderId="0" xfId="0" applyFont="1" applyAlignment="1"/>
    <xf numFmtId="3" fontId="2" fillId="0" borderId="0" xfId="0" applyNumberFormat="1" applyFont="1" applyAlignment="1">
      <alignment horizontal="right"/>
    </xf>
    <xf numFmtId="3" fontId="0" fillId="0" borderId="0" xfId="0" applyNumberFormat="1"/>
    <xf numFmtId="0" fontId="4" fillId="0" borderId="0" xfId="0" applyFont="1"/>
    <xf numFmtId="6" fontId="0" fillId="0" borderId="0" xfId="0" applyNumberFormat="1"/>
    <xf numFmtId="0" fontId="0" fillId="0" borderId="0" xfId="0" applyAlignment="1">
      <alignment vertical="center" wrapText="1"/>
    </xf>
    <xf numFmtId="6" fontId="0" fillId="0" borderId="0" xfId="0" applyNumberFormat="1" applyAlignment="1">
      <alignment vertical="center" wrapText="1"/>
    </xf>
    <xf numFmtId="0" fontId="5" fillId="0" borderId="0" xfId="0" applyFont="1" applyAlignment="1"/>
    <xf numFmtId="6" fontId="3" fillId="0" borderId="0" xfId="0" applyNumberFormat="1" applyFont="1"/>
    <xf numFmtId="0" fontId="3" fillId="0" borderId="0" xfId="0" applyFont="1"/>
    <xf numFmtId="6" fontId="4" fillId="0" borderId="0" xfId="0" applyNumberFormat="1" applyFont="1"/>
    <xf numFmtId="3" fontId="6" fillId="0" borderId="0" xfId="0" applyNumberFormat="1" applyFont="1" applyAlignment="1">
      <alignment horizontal="right"/>
    </xf>
    <xf numFmtId="6" fontId="1" fillId="0" borderId="0" xfId="0" applyNumberFormat="1" applyFont="1" applyAlignment="1"/>
    <xf numFmtId="0" fontId="0" fillId="0" borderId="0" xfId="0" applyNumberFormat="1"/>
    <xf numFmtId="164" fontId="0" fillId="0" borderId="0" xfId="1" applyNumberFormat="1" applyFont="1"/>
    <xf numFmtId="164" fontId="0" fillId="0" borderId="0" xfId="0" applyNumberFormat="1"/>
    <xf numFmtId="167" fontId="0" fillId="0" borderId="0" xfId="2" applyNumberFormat="1" applyFont="1"/>
    <xf numFmtId="167" fontId="0" fillId="0" borderId="0" xfId="0" applyNumberForma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zoomScaleNormal="100" workbookViewId="0">
      <selection activeCell="A17" sqref="A17"/>
    </sheetView>
  </sheetViews>
  <sheetFormatPr defaultRowHeight="14.5" x14ac:dyDescent="0.35"/>
  <cols>
    <col min="1" max="1" width="24.54296875" customWidth="1"/>
    <col min="2" max="2" width="14.26953125" customWidth="1"/>
    <col min="3" max="3" width="14.54296875" customWidth="1"/>
    <col min="4" max="5" width="14.26953125" customWidth="1"/>
    <col min="6" max="6" width="14.1796875" customWidth="1"/>
    <col min="7" max="7" width="14" customWidth="1"/>
    <col min="8" max="8" width="13.453125" customWidth="1"/>
    <col min="9" max="9" width="14.26953125" customWidth="1"/>
    <col min="10" max="10" width="13.54296875" customWidth="1"/>
    <col min="11" max="11" width="13.7265625" customWidth="1"/>
    <col min="12" max="12" width="14.26953125" customWidth="1"/>
    <col min="13" max="13" width="13.81640625" customWidth="1"/>
  </cols>
  <sheetData>
    <row r="1" spans="1:11" x14ac:dyDescent="0.35">
      <c r="B1" t="s">
        <v>23</v>
      </c>
    </row>
    <row r="2" spans="1:11" x14ac:dyDescent="0.35">
      <c r="A2">
        <v>2007</v>
      </c>
      <c r="B2" s="5">
        <v>103064921</v>
      </c>
      <c r="C2" s="5"/>
      <c r="D2" s="5"/>
      <c r="E2" s="5"/>
      <c r="F2" s="5"/>
      <c r="G2" s="5"/>
      <c r="H2" s="5"/>
      <c r="I2" s="5"/>
      <c r="J2" s="5"/>
      <c r="K2" s="5"/>
    </row>
    <row r="3" spans="1:11" x14ac:dyDescent="0.35">
      <c r="A3">
        <v>2008</v>
      </c>
      <c r="B3" s="5">
        <v>56697454</v>
      </c>
    </row>
    <row r="4" spans="1:11" x14ac:dyDescent="0.35">
      <c r="A4">
        <v>2009</v>
      </c>
      <c r="B4" s="5">
        <v>61329694</v>
      </c>
    </row>
    <row r="5" spans="1:11" x14ac:dyDescent="0.35">
      <c r="A5">
        <v>2010</v>
      </c>
      <c r="B5" s="5">
        <v>24492052</v>
      </c>
    </row>
    <row r="6" spans="1:11" x14ac:dyDescent="0.35">
      <c r="A6">
        <v>2011</v>
      </c>
      <c r="B6" s="5">
        <v>89377673</v>
      </c>
    </row>
    <row r="7" spans="1:11" x14ac:dyDescent="0.35">
      <c r="A7">
        <v>2012</v>
      </c>
      <c r="B7" s="5">
        <v>117793008</v>
      </c>
    </row>
    <row r="8" spans="1:11" x14ac:dyDescent="0.35">
      <c r="A8">
        <v>2013</v>
      </c>
      <c r="B8" s="5">
        <v>62796881</v>
      </c>
    </row>
    <row r="9" spans="1:11" x14ac:dyDescent="0.35">
      <c r="A9">
        <v>2014</v>
      </c>
      <c r="B9" s="5">
        <v>33228010</v>
      </c>
    </row>
    <row r="10" spans="1:11" x14ac:dyDescent="0.35">
      <c r="A10">
        <v>2015</v>
      </c>
      <c r="B10" s="5">
        <v>35482321</v>
      </c>
    </row>
    <row r="11" spans="1:11" x14ac:dyDescent="0.35">
      <c r="A11">
        <v>2016</v>
      </c>
      <c r="B11" s="5">
        <v>43083190</v>
      </c>
    </row>
    <row r="12" spans="1:11" x14ac:dyDescent="0.35">
      <c r="A12">
        <v>2017</v>
      </c>
      <c r="B12" s="5">
        <v>39403285</v>
      </c>
    </row>
    <row r="13" spans="1:11" x14ac:dyDescent="0.35">
      <c r="A13">
        <v>2018</v>
      </c>
      <c r="B13" s="5">
        <v>38161347</v>
      </c>
    </row>
    <row r="14" spans="1:11" x14ac:dyDescent="0.35">
      <c r="A14">
        <v>2019</v>
      </c>
      <c r="B14" s="5">
        <v>45909894</v>
      </c>
    </row>
    <row r="15" spans="1:11" x14ac:dyDescent="0.35">
      <c r="A15">
        <v>2020</v>
      </c>
      <c r="B15" s="5">
        <v>43817294</v>
      </c>
    </row>
    <row r="17" spans="1:1" x14ac:dyDescent="0.35">
      <c r="A17" t="s">
        <v>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workbookViewId="0">
      <pane xSplit="1" topLeftCell="E1" activePane="topRight" state="frozen"/>
      <selection pane="topRight" activeCell="M17" sqref="M17"/>
    </sheetView>
  </sheetViews>
  <sheetFormatPr defaultRowHeight="14.5" x14ac:dyDescent="0.35"/>
  <cols>
    <col min="1" max="1" width="29.1796875" customWidth="1"/>
    <col min="2" max="2" width="16" customWidth="1"/>
    <col min="3" max="3" width="14.453125" customWidth="1"/>
    <col min="4" max="4" width="14.1796875" customWidth="1"/>
    <col min="5" max="5" width="13.81640625" customWidth="1"/>
    <col min="6" max="6" width="14.1796875" customWidth="1"/>
    <col min="7" max="7" width="15.453125" customWidth="1"/>
    <col min="8" max="9" width="14.26953125" customWidth="1"/>
    <col min="10" max="10" width="13.54296875" customWidth="1"/>
    <col min="11" max="11" width="14.7265625" customWidth="1"/>
    <col min="12" max="12" width="13.7265625" customWidth="1"/>
    <col min="13" max="13" width="13.81640625" customWidth="1"/>
  </cols>
  <sheetData>
    <row r="1" spans="1:13" x14ac:dyDescent="0.35">
      <c r="A1" t="s">
        <v>8</v>
      </c>
      <c r="B1">
        <v>2007</v>
      </c>
      <c r="C1">
        <v>2008</v>
      </c>
      <c r="D1">
        <v>2009</v>
      </c>
      <c r="E1">
        <v>2010</v>
      </c>
      <c r="F1">
        <v>2011</v>
      </c>
      <c r="G1">
        <v>2012</v>
      </c>
      <c r="H1">
        <v>2013</v>
      </c>
      <c r="I1">
        <v>2014</v>
      </c>
      <c r="J1">
        <v>2015</v>
      </c>
      <c r="K1">
        <v>2016</v>
      </c>
      <c r="L1">
        <v>2017</v>
      </c>
      <c r="M1">
        <v>2018</v>
      </c>
    </row>
    <row r="2" spans="1:13" x14ac:dyDescent="0.35">
      <c r="A2" t="s">
        <v>9</v>
      </c>
      <c r="B2" s="5">
        <v>1730000</v>
      </c>
      <c r="C2" s="5">
        <v>5896389</v>
      </c>
      <c r="D2" s="5">
        <v>1459105</v>
      </c>
      <c r="E2" s="5">
        <v>2339999</v>
      </c>
      <c r="F2" s="5">
        <v>2976662</v>
      </c>
      <c r="G2" s="5">
        <v>4494702</v>
      </c>
      <c r="H2" s="5">
        <v>1897362</v>
      </c>
      <c r="I2" s="5">
        <v>1000000</v>
      </c>
      <c r="J2" s="5">
        <v>157956</v>
      </c>
      <c r="K2" s="5">
        <v>750963</v>
      </c>
      <c r="L2" s="5"/>
    </row>
    <row r="3" spans="1:13" x14ac:dyDescent="0.35">
      <c r="A3" t="s">
        <v>76</v>
      </c>
      <c r="B3" s="5"/>
      <c r="C3" s="5"/>
      <c r="D3" s="5"/>
      <c r="E3" s="5"/>
      <c r="F3" s="5"/>
      <c r="G3" s="5"/>
      <c r="H3" s="5"/>
      <c r="I3" s="5"/>
      <c r="J3" s="5"/>
      <c r="K3" s="5"/>
      <c r="L3" s="5">
        <v>135524</v>
      </c>
      <c r="M3" s="5">
        <v>215606</v>
      </c>
    </row>
    <row r="4" spans="1:13" x14ac:dyDescent="0.35">
      <c r="A4" t="s">
        <v>10</v>
      </c>
      <c r="B4" s="5">
        <v>955907</v>
      </c>
      <c r="D4" s="5">
        <v>293649</v>
      </c>
      <c r="F4" s="5">
        <v>526423</v>
      </c>
      <c r="G4" s="5">
        <v>3333706</v>
      </c>
      <c r="H4" s="5">
        <v>3068044</v>
      </c>
      <c r="I4" s="5">
        <v>2064205</v>
      </c>
      <c r="J4" s="5">
        <v>1722186</v>
      </c>
      <c r="K4" s="5">
        <v>811184</v>
      </c>
      <c r="L4" s="5">
        <v>223539</v>
      </c>
      <c r="M4" s="5">
        <v>125571</v>
      </c>
    </row>
    <row r="5" spans="1:13" x14ac:dyDescent="0.35">
      <c r="A5" t="s">
        <v>17</v>
      </c>
      <c r="B5" s="6"/>
      <c r="C5" s="7">
        <v>19763</v>
      </c>
      <c r="G5" s="5"/>
      <c r="H5" s="5"/>
      <c r="I5" s="5"/>
      <c r="J5" s="5">
        <v>224058</v>
      </c>
      <c r="K5" s="5"/>
      <c r="L5" s="5">
        <v>585366</v>
      </c>
      <c r="M5" s="5">
        <v>585366</v>
      </c>
    </row>
    <row r="6" spans="1:13" x14ac:dyDescent="0.35">
      <c r="A6" t="s">
        <v>22</v>
      </c>
      <c r="B6" s="5">
        <v>418580</v>
      </c>
      <c r="C6" s="5">
        <v>16610</v>
      </c>
      <c r="G6" s="5"/>
      <c r="H6" s="5"/>
      <c r="I6" s="5"/>
      <c r="J6" s="5"/>
      <c r="K6" s="5"/>
      <c r="L6" s="5"/>
    </row>
    <row r="7" spans="1:13" x14ac:dyDescent="0.35">
      <c r="A7" t="s">
        <v>11</v>
      </c>
      <c r="B7" s="5">
        <v>20343562</v>
      </c>
      <c r="C7" s="5">
        <v>18712721</v>
      </c>
      <c r="D7" s="5">
        <v>22538248</v>
      </c>
      <c r="E7" s="5">
        <v>13844620</v>
      </c>
      <c r="F7" s="5">
        <v>60980304</v>
      </c>
      <c r="G7" s="5">
        <v>2686970</v>
      </c>
      <c r="H7" s="5">
        <v>24037608</v>
      </c>
      <c r="I7" s="5">
        <v>11079476</v>
      </c>
      <c r="J7" s="5">
        <v>16926680</v>
      </c>
      <c r="K7" s="5">
        <v>4945203</v>
      </c>
      <c r="L7" s="5">
        <v>3197634</v>
      </c>
      <c r="M7" s="5">
        <v>2227213</v>
      </c>
    </row>
    <row r="8" spans="1:13" x14ac:dyDescent="0.35">
      <c r="A8" t="s">
        <v>70</v>
      </c>
      <c r="B8" s="5"/>
      <c r="C8" s="5"/>
      <c r="D8" s="5"/>
      <c r="E8" s="5"/>
      <c r="F8" s="5"/>
      <c r="G8" s="5">
        <v>90839582</v>
      </c>
      <c r="H8" s="5">
        <v>5991412</v>
      </c>
      <c r="I8" s="5">
        <v>4452193</v>
      </c>
      <c r="J8" s="5"/>
      <c r="K8" s="5">
        <v>20999138</v>
      </c>
      <c r="L8" s="5">
        <v>3679908</v>
      </c>
      <c r="M8" s="5">
        <v>16646170</v>
      </c>
    </row>
    <row r="9" spans="1:13" x14ac:dyDescent="0.35">
      <c r="A9" t="s">
        <v>12</v>
      </c>
      <c r="B9" s="5">
        <v>46355471</v>
      </c>
      <c r="C9" s="5">
        <v>19564402</v>
      </c>
      <c r="D9" s="5">
        <v>29382830</v>
      </c>
      <c r="E9" s="5">
        <v>5388304</v>
      </c>
      <c r="F9" s="5">
        <v>15718204</v>
      </c>
      <c r="G9" s="5">
        <f>100721780-90839582</f>
        <v>9882198</v>
      </c>
      <c r="H9" s="5">
        <v>19454852</v>
      </c>
      <c r="I9" s="5">
        <v>10178502</v>
      </c>
      <c r="J9" s="5">
        <v>7232927</v>
      </c>
      <c r="K9" s="5">
        <v>5863792</v>
      </c>
      <c r="L9" s="5">
        <v>26643375</v>
      </c>
      <c r="M9" s="5">
        <v>7436891</v>
      </c>
    </row>
    <row r="10" spans="1:13" x14ac:dyDescent="0.35">
      <c r="A10" t="s">
        <v>18</v>
      </c>
      <c r="G10" s="5"/>
      <c r="H10" s="5">
        <v>918274</v>
      </c>
      <c r="I10" s="5"/>
      <c r="J10" s="5"/>
      <c r="K10" s="5"/>
      <c r="L10" s="5"/>
    </row>
    <row r="11" spans="1:13" x14ac:dyDescent="0.35">
      <c r="A11" t="s">
        <v>20</v>
      </c>
      <c r="F11" s="5">
        <v>1592075</v>
      </c>
      <c r="G11" s="5"/>
      <c r="H11" s="5"/>
      <c r="I11" s="5"/>
      <c r="J11" s="5"/>
      <c r="K11" s="5"/>
      <c r="L11" s="5"/>
    </row>
    <row r="12" spans="1:13" x14ac:dyDescent="0.35">
      <c r="A12" t="s">
        <v>21</v>
      </c>
      <c r="B12" s="5">
        <v>28721282</v>
      </c>
      <c r="C12" s="5">
        <v>11297247</v>
      </c>
      <c r="D12" s="5">
        <v>6438047</v>
      </c>
      <c r="F12" s="5"/>
      <c r="G12" s="5"/>
      <c r="H12" s="5"/>
      <c r="I12" s="5"/>
      <c r="J12" s="5"/>
      <c r="K12" s="5"/>
      <c r="L12" s="5"/>
      <c r="M12" s="5">
        <v>1065878</v>
      </c>
    </row>
    <row r="13" spans="1:13" x14ac:dyDescent="0.35">
      <c r="A13" t="s">
        <v>77</v>
      </c>
      <c r="B13" s="5"/>
      <c r="C13" s="5"/>
      <c r="D13" s="5"/>
      <c r="F13" s="5"/>
      <c r="G13" s="5"/>
      <c r="H13" s="5"/>
      <c r="I13" s="5"/>
      <c r="J13" s="5"/>
      <c r="K13" s="5"/>
      <c r="L13" s="5">
        <v>496524</v>
      </c>
      <c r="M13" s="5">
        <v>102987</v>
      </c>
    </row>
    <row r="14" spans="1:13" x14ac:dyDescent="0.35">
      <c r="A14" t="s">
        <v>13</v>
      </c>
      <c r="B14" s="5">
        <v>1742244</v>
      </c>
      <c r="E14" s="5">
        <v>2586233</v>
      </c>
      <c r="F14" s="5">
        <v>7193018</v>
      </c>
      <c r="G14" s="5">
        <v>4757971</v>
      </c>
      <c r="H14" s="5">
        <v>4351636</v>
      </c>
      <c r="I14" s="5">
        <v>3370946</v>
      </c>
      <c r="J14" s="5">
        <v>5203327</v>
      </c>
      <c r="K14" s="5">
        <v>3748959</v>
      </c>
      <c r="L14" s="5">
        <v>2074827</v>
      </c>
      <c r="M14" s="5">
        <v>1674402</v>
      </c>
    </row>
    <row r="15" spans="1:13" x14ac:dyDescent="0.35">
      <c r="A15" t="s">
        <v>19</v>
      </c>
      <c r="B15" s="5">
        <v>305198</v>
      </c>
      <c r="G15" s="5">
        <v>158929</v>
      </c>
      <c r="H15" s="5"/>
      <c r="I15" s="5"/>
      <c r="J15" s="5"/>
      <c r="K15" s="5">
        <v>651690</v>
      </c>
      <c r="L15" s="5"/>
    </row>
    <row r="16" spans="1:13" x14ac:dyDescent="0.35">
      <c r="A16" t="s">
        <v>14</v>
      </c>
      <c r="B16" s="5">
        <v>2492677</v>
      </c>
      <c r="C16" s="5">
        <v>1190322</v>
      </c>
      <c r="D16" s="5">
        <v>1217815</v>
      </c>
      <c r="E16" s="5">
        <v>332896</v>
      </c>
      <c r="F16" s="5">
        <v>390987</v>
      </c>
      <c r="G16" s="5">
        <v>1638950</v>
      </c>
      <c r="H16" s="5">
        <v>3077693</v>
      </c>
      <c r="I16" s="5">
        <v>1082688</v>
      </c>
      <c r="J16" s="5">
        <v>4015187</v>
      </c>
      <c r="K16" s="5">
        <v>5312261</v>
      </c>
      <c r="L16" s="5">
        <v>2366588</v>
      </c>
      <c r="M16" s="5">
        <v>2906677</v>
      </c>
    </row>
    <row r="17" spans="1:13" x14ac:dyDescent="0.35">
      <c r="A17" t="s">
        <v>15</v>
      </c>
      <c r="B17" s="5">
        <v>103064921</v>
      </c>
      <c r="C17" s="5">
        <v>56697454</v>
      </c>
      <c r="D17" s="5">
        <v>61329694</v>
      </c>
      <c r="E17" s="5">
        <v>24492052</v>
      </c>
      <c r="F17" s="5">
        <v>89377673</v>
      </c>
      <c r="G17" s="5">
        <v>117793008</v>
      </c>
      <c r="H17" s="5">
        <v>62796881</v>
      </c>
      <c r="I17" s="5">
        <v>33228010</v>
      </c>
      <c r="J17" s="5">
        <v>35482321</v>
      </c>
      <c r="K17" s="5">
        <v>43083190</v>
      </c>
      <c r="L17" s="5">
        <v>39403285</v>
      </c>
      <c r="M17" s="5">
        <v>32986761</v>
      </c>
    </row>
    <row r="18" spans="1:13" x14ac:dyDescent="0.35">
      <c r="H18" s="5"/>
      <c r="I18" s="5"/>
      <c r="J18" s="5"/>
      <c r="K18" s="5"/>
      <c r="L18" s="5">
        <f>SUM(L2:L16)</f>
        <v>39403285</v>
      </c>
    </row>
    <row r="19" spans="1:13" x14ac:dyDescent="0.35">
      <c r="B19" t="s">
        <v>78</v>
      </c>
    </row>
    <row r="24" spans="1:13" x14ac:dyDescent="0.35">
      <c r="F24" s="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workbookViewId="0">
      <pane xSplit="1" topLeftCell="B1" activePane="topRight" state="frozen"/>
      <selection pane="topRight" activeCell="B16" sqref="B16"/>
    </sheetView>
  </sheetViews>
  <sheetFormatPr defaultRowHeight="14.5" x14ac:dyDescent="0.35"/>
  <cols>
    <col min="1" max="1" width="32.54296875" customWidth="1"/>
    <col min="2" max="2" width="15.1796875" customWidth="1"/>
    <col min="3" max="3" width="15.26953125" customWidth="1"/>
    <col min="4" max="5" width="14.26953125" customWidth="1"/>
    <col min="6" max="6" width="15.26953125" customWidth="1"/>
    <col min="7" max="7" width="14" customWidth="1"/>
    <col min="8" max="8" width="14.1796875" customWidth="1"/>
    <col min="9" max="10" width="14" customWidth="1"/>
    <col min="11" max="11" width="13.1796875" customWidth="1"/>
    <col min="12" max="13" width="14" customWidth="1"/>
    <col min="14" max="14" width="13.1796875" customWidth="1"/>
    <col min="15" max="15" width="13.7265625" customWidth="1"/>
  </cols>
  <sheetData>
    <row r="1" spans="1:17" x14ac:dyDescent="0.35">
      <c r="A1" t="s">
        <v>8</v>
      </c>
      <c r="B1">
        <v>2007</v>
      </c>
      <c r="C1">
        <v>2008</v>
      </c>
      <c r="D1">
        <v>2009</v>
      </c>
      <c r="E1">
        <v>2010</v>
      </c>
      <c r="F1">
        <v>2011</v>
      </c>
      <c r="G1">
        <v>2012</v>
      </c>
      <c r="H1">
        <v>2013</v>
      </c>
      <c r="I1">
        <v>2014</v>
      </c>
      <c r="J1">
        <v>2015</v>
      </c>
      <c r="K1">
        <v>2016</v>
      </c>
      <c r="L1">
        <v>2017</v>
      </c>
      <c r="M1">
        <v>2018</v>
      </c>
      <c r="N1">
        <v>2019</v>
      </c>
      <c r="O1">
        <v>2020</v>
      </c>
    </row>
    <row r="2" spans="1:17" x14ac:dyDescent="0.35">
      <c r="A2" t="s">
        <v>9</v>
      </c>
      <c r="B2" s="14">
        <v>1730000</v>
      </c>
      <c r="C2" s="14">
        <v>5896389</v>
      </c>
      <c r="D2" s="14">
        <v>1459105</v>
      </c>
      <c r="E2" s="14">
        <v>2339999</v>
      </c>
      <c r="F2" s="14">
        <v>2976662</v>
      </c>
      <c r="G2" s="14">
        <v>4494702</v>
      </c>
      <c r="H2" s="14">
        <v>1897362</v>
      </c>
      <c r="I2" s="14">
        <v>1000000</v>
      </c>
      <c r="J2" s="14">
        <v>157956</v>
      </c>
      <c r="K2" s="14">
        <v>750963</v>
      </c>
      <c r="L2" s="14"/>
      <c r="M2" s="14"/>
    </row>
    <row r="3" spans="1:17" x14ac:dyDescent="0.35">
      <c r="A3" t="s">
        <v>10</v>
      </c>
      <c r="B3" s="14">
        <v>955907</v>
      </c>
      <c r="C3" s="14"/>
      <c r="D3" s="14">
        <v>293649</v>
      </c>
      <c r="E3" s="14"/>
      <c r="F3" s="14">
        <v>526423</v>
      </c>
      <c r="G3" s="14">
        <v>3333706</v>
      </c>
      <c r="H3" s="14">
        <v>3068044</v>
      </c>
      <c r="I3" s="14">
        <v>2064205</v>
      </c>
      <c r="J3" s="14">
        <v>1722186</v>
      </c>
      <c r="K3" s="14">
        <v>811184</v>
      </c>
      <c r="L3" s="14">
        <v>223539</v>
      </c>
      <c r="M3" s="14">
        <v>125571</v>
      </c>
    </row>
    <row r="4" spans="1:17" x14ac:dyDescent="0.35">
      <c r="A4" t="s">
        <v>11</v>
      </c>
      <c r="B4" s="14">
        <v>20343562</v>
      </c>
      <c r="C4" s="14">
        <v>18712721</v>
      </c>
      <c r="D4" s="14">
        <v>22538248</v>
      </c>
      <c r="E4" s="14">
        <v>13844620</v>
      </c>
      <c r="F4" s="14">
        <v>60980304</v>
      </c>
      <c r="G4" s="14">
        <v>2686970</v>
      </c>
      <c r="H4" s="14">
        <v>24037608</v>
      </c>
      <c r="I4" s="14">
        <v>11079476</v>
      </c>
      <c r="J4" s="14">
        <v>16926680</v>
      </c>
      <c r="K4" s="14">
        <v>4945203</v>
      </c>
      <c r="L4" s="14">
        <v>3197634</v>
      </c>
      <c r="M4" s="14">
        <v>2227213</v>
      </c>
      <c r="N4" s="14">
        <v>3867150</v>
      </c>
      <c r="O4" s="14">
        <v>1383272</v>
      </c>
      <c r="P4" s="14"/>
    </row>
    <row r="5" spans="1:17" x14ac:dyDescent="0.35">
      <c r="A5" t="s">
        <v>70</v>
      </c>
      <c r="B5" s="14"/>
      <c r="C5" s="14"/>
      <c r="D5" s="14"/>
      <c r="E5" s="14"/>
      <c r="F5" s="14"/>
      <c r="G5" s="14">
        <v>90839582</v>
      </c>
      <c r="H5" s="14">
        <v>5991412</v>
      </c>
      <c r="I5" s="14">
        <v>4452193</v>
      </c>
      <c r="J5" s="14"/>
      <c r="K5" s="14">
        <v>20999138</v>
      </c>
      <c r="L5" s="14">
        <v>3679908</v>
      </c>
      <c r="M5" s="14">
        <v>16646170</v>
      </c>
      <c r="N5" s="14">
        <v>23528873</v>
      </c>
      <c r="O5" s="14">
        <v>14983050</v>
      </c>
      <c r="P5" s="14"/>
    </row>
    <row r="6" spans="1:17" x14ac:dyDescent="0.35">
      <c r="A6" t="s">
        <v>12</v>
      </c>
      <c r="B6" s="14">
        <v>46355471</v>
      </c>
      <c r="C6" s="14">
        <v>19564402</v>
      </c>
      <c r="D6" s="14">
        <v>29382830</v>
      </c>
      <c r="E6" s="14">
        <v>5388304</v>
      </c>
      <c r="F6" s="14">
        <v>15718204</v>
      </c>
      <c r="G6" s="14">
        <f>100721780-90839582</f>
        <v>9882198</v>
      </c>
      <c r="H6" s="14">
        <v>19454852</v>
      </c>
      <c r="I6" s="14">
        <v>10178502</v>
      </c>
      <c r="J6" s="14">
        <v>7232927</v>
      </c>
      <c r="K6" s="14">
        <v>5863792</v>
      </c>
      <c r="L6" s="14">
        <v>26643375</v>
      </c>
      <c r="M6" s="14">
        <v>7436891</v>
      </c>
      <c r="N6" s="14">
        <v>10091855</v>
      </c>
      <c r="O6" s="14">
        <f>12193234+1664959</f>
        <v>13858193</v>
      </c>
      <c r="P6" s="14"/>
      <c r="Q6" s="14"/>
    </row>
    <row r="7" spans="1:17" x14ac:dyDescent="0.35">
      <c r="A7" t="s">
        <v>14</v>
      </c>
      <c r="B7" s="14">
        <v>2492677</v>
      </c>
      <c r="C7" s="14">
        <v>1190322</v>
      </c>
      <c r="D7" s="14">
        <v>1217815</v>
      </c>
      <c r="E7" s="14">
        <v>332896</v>
      </c>
      <c r="F7" s="14">
        <v>390987</v>
      </c>
      <c r="G7" s="14">
        <v>1638950</v>
      </c>
      <c r="H7" s="14">
        <v>3077693</v>
      </c>
      <c r="I7" s="14">
        <v>1082688</v>
      </c>
      <c r="J7" s="14">
        <v>4015187</v>
      </c>
      <c r="K7" s="14">
        <v>5312261</v>
      </c>
      <c r="L7" s="14">
        <v>2366588</v>
      </c>
      <c r="M7" s="14">
        <v>2906677</v>
      </c>
      <c r="N7" s="14">
        <v>2356825</v>
      </c>
      <c r="O7" s="14">
        <v>1757181</v>
      </c>
      <c r="P7" s="14"/>
    </row>
    <row r="8" spans="1:17" x14ac:dyDescent="0.35">
      <c r="A8" t="s">
        <v>21</v>
      </c>
      <c r="B8" s="14">
        <v>28721282</v>
      </c>
      <c r="C8" s="14">
        <v>11297247</v>
      </c>
      <c r="D8" s="14">
        <v>6438047</v>
      </c>
      <c r="E8" s="14"/>
      <c r="F8" s="14"/>
      <c r="G8" s="14"/>
      <c r="H8" s="14"/>
      <c r="I8" s="14"/>
      <c r="J8" s="14"/>
      <c r="K8" s="14"/>
      <c r="L8" s="14"/>
      <c r="M8" s="14">
        <v>1065878</v>
      </c>
      <c r="O8" s="14">
        <v>1103753</v>
      </c>
    </row>
    <row r="9" spans="1:17" x14ac:dyDescent="0.35">
      <c r="A9" t="s">
        <v>68</v>
      </c>
      <c r="B9" s="14">
        <v>2466022</v>
      </c>
      <c r="C9" s="14">
        <v>36373</v>
      </c>
      <c r="D9" s="14">
        <v>0</v>
      </c>
      <c r="E9" s="14">
        <v>2586233</v>
      </c>
      <c r="F9" s="14">
        <v>8785093</v>
      </c>
      <c r="G9" s="14">
        <v>4916900</v>
      </c>
      <c r="H9" s="14">
        <v>5269910</v>
      </c>
      <c r="I9" s="14">
        <v>3370946</v>
      </c>
      <c r="J9" s="14">
        <v>5427385</v>
      </c>
      <c r="K9" s="14">
        <v>4400649</v>
      </c>
      <c r="L9" s="14">
        <v>3292241</v>
      </c>
      <c r="M9" s="14">
        <v>2578361</v>
      </c>
      <c r="N9" s="14">
        <v>810969</v>
      </c>
      <c r="O9" s="14">
        <f>1272878+732972</f>
        <v>2005850</v>
      </c>
      <c r="P9" s="14"/>
    </row>
    <row r="10" spans="1:17" x14ac:dyDescent="0.35">
      <c r="A10" t="s">
        <v>15</v>
      </c>
      <c r="B10" s="14">
        <v>103064921</v>
      </c>
      <c r="C10" s="14">
        <v>56697454</v>
      </c>
      <c r="D10" s="14">
        <v>61329694</v>
      </c>
      <c r="E10" s="14">
        <v>24492052</v>
      </c>
      <c r="F10" s="14">
        <v>89377673</v>
      </c>
      <c r="G10" s="14">
        <v>117793008</v>
      </c>
      <c r="H10" s="14">
        <v>62796881</v>
      </c>
      <c r="I10" s="14">
        <v>33228010</v>
      </c>
      <c r="J10" s="14">
        <v>35440137</v>
      </c>
      <c r="K10" s="14">
        <v>43778254</v>
      </c>
      <c r="L10" s="14">
        <v>35442343</v>
      </c>
      <c r="M10" s="14">
        <v>32986761</v>
      </c>
      <c r="N10" s="14">
        <v>40655672</v>
      </c>
      <c r="O10">
        <f>SUM(O2:O9)</f>
        <v>35091299</v>
      </c>
    </row>
    <row r="11" spans="1:17" x14ac:dyDescent="0.35">
      <c r="B11" s="14"/>
      <c r="C11" s="14"/>
      <c r="D11" s="14"/>
      <c r="E11" s="14"/>
      <c r="F11" s="14"/>
      <c r="G11" s="14"/>
      <c r="H11" s="14"/>
      <c r="I11" s="14"/>
      <c r="J11" s="14"/>
      <c r="K11" s="14"/>
      <c r="L11" s="14"/>
      <c r="M11" s="14"/>
    </row>
    <row r="12" spans="1:17" x14ac:dyDescent="0.35">
      <c r="B12" s="5"/>
      <c r="C12" s="5"/>
      <c r="D12" s="5"/>
      <c r="E12" s="5"/>
      <c r="F12" s="5"/>
      <c r="G12" s="5"/>
      <c r="H12" s="5"/>
      <c r="I12" s="5"/>
      <c r="J12" s="5"/>
      <c r="K12" s="5"/>
    </row>
    <row r="13" spans="1:17" x14ac:dyDescent="0.35">
      <c r="B13" t="s">
        <v>71</v>
      </c>
    </row>
    <row r="15" spans="1:17" x14ac:dyDescent="0.35">
      <c r="B15"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2"/>
  <sheetViews>
    <sheetView topLeftCell="A19" workbookViewId="0">
      <pane xSplit="1" topLeftCell="G1" activePane="topRight" state="frozen"/>
      <selection pane="topRight" activeCell="O50" sqref="O50"/>
    </sheetView>
  </sheetViews>
  <sheetFormatPr defaultRowHeight="14.5" x14ac:dyDescent="0.35"/>
  <cols>
    <col min="1" max="1" width="31.1796875" customWidth="1"/>
    <col min="2" max="2" width="14.7265625" customWidth="1"/>
    <col min="3" max="4" width="14.453125" customWidth="1"/>
    <col min="5" max="5" width="14" customWidth="1"/>
    <col min="6" max="6" width="14.7265625" customWidth="1"/>
    <col min="7" max="7" width="14" customWidth="1"/>
    <col min="8" max="8" width="15.26953125" customWidth="1"/>
    <col min="9" max="9" width="15.453125" customWidth="1"/>
    <col min="10" max="10" width="14.81640625" customWidth="1"/>
    <col min="11" max="11" width="14.54296875" customWidth="1"/>
    <col min="12" max="12" width="13.453125" customWidth="1"/>
    <col min="13" max="13" width="13.81640625" customWidth="1"/>
    <col min="14" max="14" width="12.54296875" customWidth="1"/>
    <col min="15" max="15" width="13.08984375" customWidth="1"/>
  </cols>
  <sheetData>
    <row r="1" spans="1:15" x14ac:dyDescent="0.35">
      <c r="A1" s="1" t="s">
        <v>24</v>
      </c>
      <c r="B1" s="1">
        <v>2007</v>
      </c>
      <c r="C1" s="1">
        <v>2008</v>
      </c>
      <c r="D1" s="1">
        <v>2009</v>
      </c>
      <c r="E1" s="1">
        <v>2010</v>
      </c>
      <c r="F1" s="1">
        <v>2011</v>
      </c>
      <c r="G1" s="1">
        <v>2012</v>
      </c>
      <c r="H1" s="1">
        <v>2013</v>
      </c>
      <c r="I1" s="1">
        <v>2014</v>
      </c>
      <c r="J1" s="1">
        <v>2015</v>
      </c>
      <c r="K1" s="1">
        <v>2016</v>
      </c>
      <c r="L1" s="1">
        <v>2017</v>
      </c>
      <c r="M1" s="1">
        <v>2018</v>
      </c>
      <c r="N1" s="1">
        <v>2019</v>
      </c>
      <c r="O1" s="1">
        <v>2020</v>
      </c>
    </row>
    <row r="2" spans="1:15" x14ac:dyDescent="0.35">
      <c r="A2" s="1" t="s">
        <v>67</v>
      </c>
      <c r="B2" s="13">
        <v>-1758038</v>
      </c>
      <c r="C2" s="1"/>
      <c r="D2" s="1"/>
      <c r="E2" s="1"/>
      <c r="F2" s="1"/>
      <c r="G2" s="1"/>
      <c r="H2" s="1"/>
      <c r="I2" s="1"/>
      <c r="J2" s="1"/>
      <c r="K2" s="5"/>
      <c r="L2" s="5"/>
      <c r="N2" s="17"/>
      <c r="O2" s="5"/>
    </row>
    <row r="3" spans="1:15" x14ac:dyDescent="0.35">
      <c r="A3" s="1" t="s">
        <v>54</v>
      </c>
      <c r="B3" s="5">
        <v>430000</v>
      </c>
      <c r="C3" s="1"/>
      <c r="D3" s="1"/>
      <c r="E3" s="1"/>
      <c r="F3" s="5">
        <v>199000</v>
      </c>
      <c r="G3" s="1"/>
      <c r="H3" s="1"/>
      <c r="I3" s="1"/>
      <c r="J3" s="1"/>
      <c r="K3" s="5"/>
      <c r="L3" s="5"/>
      <c r="N3" s="17"/>
      <c r="O3" s="5"/>
    </row>
    <row r="4" spans="1:15" x14ac:dyDescent="0.35">
      <c r="A4" s="1" t="s">
        <v>47</v>
      </c>
      <c r="B4" s="1"/>
      <c r="C4" s="1"/>
      <c r="D4" s="1"/>
      <c r="E4" s="1"/>
      <c r="F4" s="1"/>
      <c r="G4" s="5">
        <v>947199</v>
      </c>
      <c r="H4" s="1"/>
      <c r="I4" s="1"/>
      <c r="J4" s="1"/>
      <c r="K4" s="5"/>
      <c r="L4" s="5"/>
      <c r="M4" s="5">
        <v>243834</v>
      </c>
      <c r="N4" s="17"/>
      <c r="O4" s="5"/>
    </row>
    <row r="5" spans="1:15" x14ac:dyDescent="0.35">
      <c r="A5" s="1" t="s">
        <v>42</v>
      </c>
      <c r="B5" s="1"/>
      <c r="C5" s="1"/>
      <c r="D5" s="1"/>
      <c r="E5" s="1"/>
      <c r="F5" s="1"/>
      <c r="G5" s="1"/>
      <c r="H5" s="5">
        <v>419992</v>
      </c>
      <c r="I5" s="1"/>
      <c r="J5" s="1"/>
      <c r="K5" s="5"/>
      <c r="L5" s="5"/>
      <c r="M5" s="5">
        <v>207948</v>
      </c>
      <c r="N5" s="17">
        <v>309613</v>
      </c>
      <c r="O5" s="5">
        <v>6182696</v>
      </c>
    </row>
    <row r="6" spans="1:15" x14ac:dyDescent="0.35">
      <c r="A6" s="1" t="s">
        <v>25</v>
      </c>
      <c r="B6" s="5"/>
      <c r="C6" s="5"/>
      <c r="D6" s="5"/>
      <c r="E6" s="5"/>
      <c r="F6" s="5">
        <v>16617100</v>
      </c>
      <c r="G6" s="5">
        <v>9461258</v>
      </c>
      <c r="H6" s="5">
        <v>4661528</v>
      </c>
      <c r="I6" s="5"/>
      <c r="J6" s="2"/>
      <c r="K6" s="5">
        <v>1519400</v>
      </c>
      <c r="L6" s="5">
        <v>2492748</v>
      </c>
      <c r="N6" s="17"/>
      <c r="O6" s="5"/>
    </row>
    <row r="7" spans="1:15" x14ac:dyDescent="0.35">
      <c r="A7" s="1" t="s">
        <v>43</v>
      </c>
      <c r="B7" s="5"/>
      <c r="C7" s="5"/>
      <c r="D7" s="5"/>
      <c r="E7" s="5"/>
      <c r="F7" s="5"/>
      <c r="G7" s="5">
        <v>35000</v>
      </c>
      <c r="H7" s="5">
        <v>192000</v>
      </c>
      <c r="I7" s="5"/>
      <c r="J7" s="2"/>
      <c r="K7" s="5"/>
      <c r="L7" s="5"/>
      <c r="N7" s="17"/>
      <c r="O7" s="5"/>
    </row>
    <row r="8" spans="1:15" x14ac:dyDescent="0.35">
      <c r="A8" s="1" t="s">
        <v>26</v>
      </c>
      <c r="B8" s="5">
        <v>5850309</v>
      </c>
      <c r="C8" s="5"/>
      <c r="D8" s="5">
        <v>2609603</v>
      </c>
      <c r="E8" s="5"/>
      <c r="F8" s="5">
        <v>7054304</v>
      </c>
      <c r="G8" s="5">
        <v>2018163</v>
      </c>
      <c r="H8" s="5">
        <v>1500000</v>
      </c>
      <c r="I8" s="5">
        <v>2189781</v>
      </c>
      <c r="J8" s="5">
        <v>2288330</v>
      </c>
      <c r="K8" s="5"/>
      <c r="L8" s="5"/>
      <c r="N8" s="17"/>
      <c r="O8" s="5"/>
    </row>
    <row r="9" spans="1:15" x14ac:dyDescent="0.35">
      <c r="A9" s="1" t="s">
        <v>48</v>
      </c>
      <c r="B9" s="5"/>
      <c r="C9" s="5"/>
      <c r="D9" s="5"/>
      <c r="E9" s="5">
        <v>200000</v>
      </c>
      <c r="F9" s="5"/>
      <c r="G9" s="5">
        <v>4115060</v>
      </c>
      <c r="H9" s="5"/>
      <c r="I9" s="5"/>
      <c r="J9" s="5"/>
      <c r="K9" s="5"/>
      <c r="L9" s="5"/>
      <c r="N9" s="17"/>
      <c r="O9" s="5"/>
    </row>
    <row r="10" spans="1:15" x14ac:dyDescent="0.35">
      <c r="A10" s="1" t="s">
        <v>27</v>
      </c>
      <c r="B10" s="5">
        <v>1988313</v>
      </c>
      <c r="C10" s="5">
        <v>2337056</v>
      </c>
      <c r="D10" s="5">
        <v>3301127</v>
      </c>
      <c r="E10" s="5">
        <v>2439024</v>
      </c>
      <c r="F10" s="5">
        <v>112590</v>
      </c>
      <c r="G10" s="5">
        <v>7987689</v>
      </c>
      <c r="H10" s="5">
        <v>1012491</v>
      </c>
      <c r="I10" s="5">
        <v>3597975</v>
      </c>
      <c r="J10" s="5">
        <v>2154641</v>
      </c>
      <c r="K10" s="5">
        <v>2015270</v>
      </c>
      <c r="L10" s="5">
        <v>1486989</v>
      </c>
      <c r="M10" s="5">
        <v>1554001</v>
      </c>
      <c r="N10" s="17">
        <v>1521903</v>
      </c>
      <c r="O10" s="5">
        <v>996129</v>
      </c>
    </row>
    <row r="11" spans="1:15" x14ac:dyDescent="0.35">
      <c r="A11" s="1" t="s">
        <v>44</v>
      </c>
      <c r="B11" s="5"/>
      <c r="C11" s="5"/>
      <c r="D11" s="5"/>
      <c r="E11" s="5">
        <v>13440519</v>
      </c>
      <c r="F11" s="5">
        <v>6900000</v>
      </c>
      <c r="G11" s="5">
        <v>40969453</v>
      </c>
      <c r="H11" s="5"/>
      <c r="I11" s="5"/>
      <c r="J11" s="5"/>
      <c r="K11" s="5"/>
      <c r="L11" s="5"/>
      <c r="N11" s="17"/>
      <c r="O11" s="5"/>
    </row>
    <row r="12" spans="1:15" x14ac:dyDescent="0.35">
      <c r="A12" s="1" t="s">
        <v>28</v>
      </c>
      <c r="B12" s="5">
        <v>11098577</v>
      </c>
      <c r="C12" s="5">
        <v>3398054</v>
      </c>
      <c r="D12" s="5">
        <v>18996703</v>
      </c>
      <c r="E12" s="5"/>
      <c r="F12" s="5">
        <v>15410406</v>
      </c>
      <c r="G12" s="5">
        <v>12920667</v>
      </c>
      <c r="H12" s="5">
        <v>15099387</v>
      </c>
      <c r="I12" s="5">
        <v>6497013</v>
      </c>
      <c r="J12" s="5">
        <v>8276986</v>
      </c>
      <c r="K12" s="5">
        <v>13055211</v>
      </c>
      <c r="L12" s="5">
        <v>12347758</v>
      </c>
      <c r="M12" s="5">
        <v>10003768</v>
      </c>
      <c r="N12" s="17">
        <v>5999898</v>
      </c>
      <c r="O12" s="5">
        <v>7740498</v>
      </c>
    </row>
    <row r="13" spans="1:15" x14ac:dyDescent="0.35">
      <c r="A13" s="1" t="s">
        <v>45</v>
      </c>
      <c r="B13" s="5"/>
      <c r="C13" s="5"/>
      <c r="D13" s="5"/>
      <c r="E13" s="5"/>
      <c r="F13" s="5">
        <v>1000000</v>
      </c>
      <c r="G13" s="5">
        <v>2000000</v>
      </c>
      <c r="H13" s="5">
        <v>1000000</v>
      </c>
      <c r="I13" s="5"/>
      <c r="J13" s="5"/>
      <c r="K13" s="5"/>
      <c r="L13" s="5"/>
      <c r="N13" s="17"/>
      <c r="O13" s="5"/>
    </row>
    <row r="14" spans="1:15" x14ac:dyDescent="0.35">
      <c r="A14" s="1" t="s">
        <v>49</v>
      </c>
      <c r="B14" s="5"/>
      <c r="C14" s="5"/>
      <c r="D14" s="5"/>
      <c r="E14" s="5"/>
      <c r="F14" s="5"/>
      <c r="G14" s="5">
        <v>155241</v>
      </c>
      <c r="H14" s="5"/>
      <c r="I14" s="5"/>
      <c r="J14" s="5"/>
      <c r="K14" s="5"/>
      <c r="L14" s="5"/>
      <c r="N14" s="17"/>
      <c r="O14" s="5"/>
    </row>
    <row r="15" spans="1:15" x14ac:dyDescent="0.35">
      <c r="A15" s="1" t="s">
        <v>59</v>
      </c>
      <c r="B15" s="5"/>
      <c r="C15" s="5">
        <v>170213</v>
      </c>
      <c r="D15" s="5"/>
      <c r="E15" s="5"/>
      <c r="F15" s="5"/>
      <c r="G15" s="5"/>
      <c r="H15" s="5"/>
      <c r="I15" s="5"/>
      <c r="J15" s="5"/>
      <c r="K15" s="5"/>
      <c r="L15" s="5"/>
      <c r="N15" s="17"/>
      <c r="O15" s="5"/>
    </row>
    <row r="16" spans="1:15" x14ac:dyDescent="0.35">
      <c r="A16" s="1" t="s">
        <v>50</v>
      </c>
      <c r="B16" s="5">
        <v>182627</v>
      </c>
      <c r="C16" s="5">
        <v>1701906</v>
      </c>
      <c r="D16" s="5"/>
      <c r="E16" s="5"/>
      <c r="F16" s="5">
        <v>191763</v>
      </c>
      <c r="G16" s="5">
        <v>90158</v>
      </c>
      <c r="H16" s="5"/>
      <c r="I16" s="5"/>
      <c r="J16" s="5"/>
      <c r="K16" s="5">
        <v>177925</v>
      </c>
      <c r="L16" s="5">
        <v>55933</v>
      </c>
      <c r="N16" s="17"/>
      <c r="O16" s="5"/>
    </row>
    <row r="17" spans="1:15" x14ac:dyDescent="0.35">
      <c r="A17" s="1" t="s">
        <v>60</v>
      </c>
      <c r="B17" s="5"/>
      <c r="C17" s="5">
        <v>41385</v>
      </c>
      <c r="D17" s="5"/>
      <c r="E17" s="5"/>
      <c r="F17" s="5"/>
      <c r="G17" s="5"/>
      <c r="H17" s="5"/>
      <c r="I17" s="5"/>
      <c r="J17" s="5"/>
      <c r="K17" s="5"/>
      <c r="L17" s="5"/>
      <c r="N17" s="17"/>
      <c r="O17" s="5"/>
    </row>
    <row r="18" spans="1:15" x14ac:dyDescent="0.35">
      <c r="A18" s="1" t="s">
        <v>29</v>
      </c>
      <c r="B18" s="5">
        <v>5367470</v>
      </c>
      <c r="C18" s="5"/>
      <c r="D18" s="5"/>
      <c r="E18" s="5"/>
      <c r="F18" s="5">
        <v>14284178</v>
      </c>
      <c r="G18" s="5">
        <v>2810740</v>
      </c>
      <c r="H18" s="5"/>
      <c r="I18" s="5"/>
      <c r="J18" s="3"/>
      <c r="K18" s="5">
        <v>4082814</v>
      </c>
      <c r="L18" s="5"/>
      <c r="N18" s="17"/>
      <c r="O18" s="5"/>
    </row>
    <row r="19" spans="1:15" x14ac:dyDescent="0.35">
      <c r="A19" s="1" t="s">
        <v>55</v>
      </c>
      <c r="B19" s="5">
        <v>1814526</v>
      </c>
      <c r="C19" s="5"/>
      <c r="D19" s="5">
        <v>395257</v>
      </c>
      <c r="E19" s="5"/>
      <c r="F19" s="5">
        <v>954979</v>
      </c>
      <c r="G19" s="5"/>
      <c r="H19" s="5"/>
      <c r="I19" s="5"/>
      <c r="J19" s="3"/>
      <c r="K19" s="5"/>
      <c r="L19" s="5">
        <v>318134</v>
      </c>
      <c r="N19" s="17">
        <v>156296</v>
      </c>
      <c r="O19" s="5"/>
    </row>
    <row r="20" spans="1:15" x14ac:dyDescent="0.35">
      <c r="A20" s="1" t="s">
        <v>30</v>
      </c>
      <c r="B20" s="5"/>
      <c r="C20" s="5">
        <v>689617</v>
      </c>
      <c r="D20" s="1"/>
      <c r="E20" s="5">
        <v>404859</v>
      </c>
      <c r="F20" s="5">
        <v>679932</v>
      </c>
      <c r="G20" s="5">
        <v>708861</v>
      </c>
      <c r="H20" s="5">
        <v>913455</v>
      </c>
      <c r="I20" s="5">
        <v>1037050</v>
      </c>
      <c r="J20" s="5">
        <v>565372</v>
      </c>
      <c r="K20" s="5">
        <v>327868</v>
      </c>
      <c r="L20" s="5">
        <v>494056</v>
      </c>
      <c r="M20" s="5">
        <v>647233</v>
      </c>
      <c r="N20" s="17">
        <v>614051</v>
      </c>
      <c r="O20" s="5">
        <v>227272</v>
      </c>
    </row>
    <row r="21" spans="1:15" x14ac:dyDescent="0.35">
      <c r="A21" s="1" t="s">
        <v>31</v>
      </c>
      <c r="B21" s="5">
        <v>5233764</v>
      </c>
      <c r="C21" s="5">
        <v>5608901</v>
      </c>
      <c r="D21" s="5">
        <v>225904</v>
      </c>
      <c r="E21" s="5">
        <v>791011</v>
      </c>
      <c r="F21" s="5">
        <v>1497654</v>
      </c>
      <c r="G21" s="5">
        <v>2393305</v>
      </c>
      <c r="H21" s="5">
        <v>2138470</v>
      </c>
      <c r="I21" s="5">
        <v>1563451</v>
      </c>
      <c r="J21" s="5">
        <v>936257</v>
      </c>
      <c r="K21" s="5">
        <v>2958212</v>
      </c>
      <c r="L21" s="5"/>
      <c r="M21" s="5">
        <v>1007398</v>
      </c>
      <c r="N21" s="17">
        <v>541623</v>
      </c>
      <c r="O21" s="5">
        <v>620494</v>
      </c>
    </row>
    <row r="22" spans="1:15" x14ac:dyDescent="0.35">
      <c r="A22" s="1" t="s">
        <v>56</v>
      </c>
      <c r="B22" s="2"/>
      <c r="C22" s="2"/>
      <c r="D22" s="2"/>
      <c r="E22" s="2"/>
      <c r="F22" s="5">
        <v>15003</v>
      </c>
      <c r="G22" s="5"/>
      <c r="H22" s="5"/>
      <c r="I22" s="5"/>
      <c r="J22" s="5"/>
      <c r="K22" s="5"/>
      <c r="L22" s="5"/>
      <c r="N22" s="17"/>
      <c r="O22" s="5"/>
    </row>
    <row r="23" spans="1:15" x14ac:dyDescent="0.35">
      <c r="A23" s="1" t="s">
        <v>32</v>
      </c>
      <c r="F23" s="5">
        <v>1000000</v>
      </c>
      <c r="K23" s="5">
        <v>1000000</v>
      </c>
      <c r="L23" s="5"/>
      <c r="N23" s="17"/>
      <c r="O23" s="5"/>
    </row>
    <row r="24" spans="1:15" x14ac:dyDescent="0.35">
      <c r="A24" s="1" t="s">
        <v>51</v>
      </c>
      <c r="G24" s="5">
        <v>2000000</v>
      </c>
      <c r="K24" s="5"/>
      <c r="L24" s="5"/>
      <c r="N24" s="17"/>
      <c r="O24" s="5"/>
    </row>
    <row r="25" spans="1:15" x14ac:dyDescent="0.35">
      <c r="A25" s="1" t="s">
        <v>37</v>
      </c>
      <c r="B25" s="5">
        <v>479527</v>
      </c>
      <c r="C25" s="5">
        <v>1190322</v>
      </c>
      <c r="F25" s="5">
        <v>356125</v>
      </c>
      <c r="G25" s="5">
        <v>245098</v>
      </c>
      <c r="H25" s="5">
        <v>325945</v>
      </c>
      <c r="J25" s="5">
        <v>264550</v>
      </c>
      <c r="K25" s="5"/>
      <c r="L25" s="5"/>
      <c r="M25" s="5">
        <v>58480</v>
      </c>
      <c r="N25" s="17">
        <v>113766</v>
      </c>
      <c r="O25" s="5"/>
    </row>
    <row r="26" spans="1:15" x14ac:dyDescent="0.35">
      <c r="A26" s="1" t="s">
        <v>46</v>
      </c>
      <c r="B26" s="5">
        <v>3771581</v>
      </c>
      <c r="C26" s="5">
        <v>3696070</v>
      </c>
      <c r="D26" s="5">
        <v>1229103</v>
      </c>
      <c r="E26" s="5">
        <v>433198</v>
      </c>
      <c r="F26" s="5">
        <v>1681345</v>
      </c>
      <c r="G26" s="5">
        <v>535893</v>
      </c>
      <c r="H26" s="5">
        <v>261780</v>
      </c>
      <c r="J26" s="5"/>
      <c r="K26" s="5"/>
      <c r="L26" s="5"/>
      <c r="N26" s="17"/>
      <c r="O26" s="5"/>
    </row>
    <row r="27" spans="1:15" x14ac:dyDescent="0.35">
      <c r="A27" s="1" t="s">
        <v>52</v>
      </c>
      <c r="G27" s="5">
        <v>49288</v>
      </c>
      <c r="H27" s="5"/>
      <c r="J27" s="5"/>
      <c r="K27" s="5"/>
      <c r="L27" s="5"/>
      <c r="N27" s="17"/>
      <c r="O27" s="5"/>
    </row>
    <row r="28" spans="1:15" x14ac:dyDescent="0.35">
      <c r="A28" s="1" t="s">
        <v>39</v>
      </c>
      <c r="F28" s="5">
        <v>200458</v>
      </c>
      <c r="G28" s="5">
        <v>107991</v>
      </c>
      <c r="H28" s="5">
        <v>107527</v>
      </c>
      <c r="J28" s="5">
        <v>97087</v>
      </c>
      <c r="K28" s="5">
        <v>97561</v>
      </c>
      <c r="L28" s="5">
        <v>105708</v>
      </c>
      <c r="M28" s="5">
        <v>102669</v>
      </c>
      <c r="N28" s="17">
        <v>100806</v>
      </c>
      <c r="O28" s="5"/>
    </row>
    <row r="29" spans="1:15" x14ac:dyDescent="0.35">
      <c r="A29" s="1" t="s">
        <v>41</v>
      </c>
      <c r="B29" s="5">
        <v>441751</v>
      </c>
      <c r="C29" s="5">
        <v>311042</v>
      </c>
      <c r="D29" s="5">
        <v>351124</v>
      </c>
      <c r="F29" s="5">
        <v>642933</v>
      </c>
      <c r="G29" s="5">
        <v>423758</v>
      </c>
      <c r="H29" s="5">
        <v>483080</v>
      </c>
      <c r="I29" s="5">
        <v>103659</v>
      </c>
      <c r="K29" s="5"/>
      <c r="L29" s="5"/>
      <c r="N29" s="17"/>
      <c r="O29" s="5"/>
    </row>
    <row r="30" spans="1:15" x14ac:dyDescent="0.35">
      <c r="A30" s="1" t="s">
        <v>61</v>
      </c>
      <c r="B30" s="5">
        <v>716312</v>
      </c>
      <c r="C30" s="5">
        <v>2021433</v>
      </c>
      <c r="D30" s="5"/>
      <c r="F30" s="5"/>
      <c r="G30" s="5"/>
      <c r="H30" s="5"/>
      <c r="I30" s="5"/>
      <c r="K30" s="5"/>
      <c r="L30" s="5"/>
      <c r="N30" s="17"/>
      <c r="O30" s="5"/>
    </row>
    <row r="31" spans="1:15" x14ac:dyDescent="0.35">
      <c r="A31" s="1" t="s">
        <v>62</v>
      </c>
      <c r="B31" s="5">
        <v>381679</v>
      </c>
      <c r="C31" s="5"/>
      <c r="D31" s="5"/>
      <c r="F31" s="5"/>
      <c r="G31" s="5"/>
      <c r="H31" s="5"/>
      <c r="I31" s="5"/>
      <c r="K31" s="5"/>
      <c r="L31" s="5"/>
      <c r="N31" s="17"/>
      <c r="O31" s="5"/>
    </row>
    <row r="32" spans="1:15" x14ac:dyDescent="0.35">
      <c r="A32" s="1" t="s">
        <v>40</v>
      </c>
      <c r="B32" s="5">
        <v>4785137</v>
      </c>
      <c r="C32" s="5">
        <v>3276507</v>
      </c>
      <c r="D32" s="5">
        <v>4703064</v>
      </c>
      <c r="E32" s="5">
        <v>2308635</v>
      </c>
      <c r="F32" s="5">
        <v>2660249</v>
      </c>
      <c r="G32" s="5">
        <v>3512431</v>
      </c>
      <c r="H32" s="5">
        <v>2616180</v>
      </c>
      <c r="I32" s="5">
        <v>1001001</v>
      </c>
      <c r="J32" s="5">
        <v>2182642</v>
      </c>
      <c r="K32" s="5"/>
      <c r="L32" s="5">
        <v>887103</v>
      </c>
      <c r="M32" s="5">
        <v>1737734</v>
      </c>
      <c r="N32" s="17">
        <v>379116</v>
      </c>
      <c r="O32" s="5">
        <v>1416654</v>
      </c>
    </row>
    <row r="33" spans="1:15" x14ac:dyDescent="0.35">
      <c r="A33" s="1" t="s">
        <v>79</v>
      </c>
      <c r="C33" s="5"/>
      <c r="D33" s="5"/>
      <c r="E33" s="5"/>
      <c r="F33" s="5"/>
      <c r="G33" s="5"/>
      <c r="H33" s="5">
        <v>400000</v>
      </c>
      <c r="I33" s="5"/>
      <c r="J33" s="5"/>
      <c r="K33" s="5"/>
      <c r="L33" s="5"/>
      <c r="M33" s="5"/>
      <c r="N33" s="17"/>
      <c r="O33" s="5"/>
    </row>
    <row r="34" spans="1:15" x14ac:dyDescent="0.35">
      <c r="A34" s="1" t="s">
        <v>63</v>
      </c>
      <c r="B34" s="5">
        <v>47880</v>
      </c>
      <c r="C34" s="5"/>
      <c r="D34" s="5"/>
      <c r="E34" s="5"/>
      <c r="F34" s="5"/>
      <c r="G34" s="5"/>
      <c r="H34" s="5"/>
      <c r="I34" s="5"/>
      <c r="J34" s="5"/>
      <c r="K34" s="5"/>
      <c r="L34" s="5"/>
      <c r="N34" s="17"/>
      <c r="O34" s="5"/>
    </row>
    <row r="35" spans="1:15" x14ac:dyDescent="0.35">
      <c r="A35" s="1" t="s">
        <v>33</v>
      </c>
      <c r="B35" s="5">
        <v>19921231</v>
      </c>
      <c r="F35" s="5">
        <v>366863</v>
      </c>
      <c r="G35" s="5">
        <v>210226</v>
      </c>
      <c r="H35" s="5">
        <v>219154</v>
      </c>
      <c r="I35" s="5">
        <v>744087</v>
      </c>
      <c r="K35" s="5">
        <v>421936</v>
      </c>
      <c r="L35" s="5">
        <v>60000</v>
      </c>
      <c r="N35" s="17"/>
      <c r="O35" s="5"/>
    </row>
    <row r="36" spans="1:15" x14ac:dyDescent="0.35">
      <c r="A36" s="1" t="s">
        <v>34</v>
      </c>
      <c r="B36" s="5">
        <v>514250</v>
      </c>
      <c r="G36" s="5">
        <v>5000000</v>
      </c>
      <c r="H36" s="5">
        <v>3000000</v>
      </c>
      <c r="K36" s="5">
        <v>3000000</v>
      </c>
      <c r="L36" s="5">
        <v>3000000</v>
      </c>
      <c r="M36" s="5">
        <v>4000000</v>
      </c>
      <c r="N36" s="17">
        <v>8795000</v>
      </c>
      <c r="O36" s="5">
        <v>3000000</v>
      </c>
    </row>
    <row r="37" spans="1:15" x14ac:dyDescent="0.35">
      <c r="A37" s="1" t="s">
        <v>64</v>
      </c>
      <c r="B37" s="5">
        <v>35077</v>
      </c>
      <c r="G37" s="5"/>
      <c r="H37" s="5"/>
      <c r="K37" s="5"/>
      <c r="L37" s="5"/>
      <c r="N37" s="17"/>
      <c r="O37" s="5"/>
    </row>
    <row r="38" spans="1:15" x14ac:dyDescent="0.35">
      <c r="A38" s="1" t="s">
        <v>58</v>
      </c>
      <c r="C38" s="5">
        <v>8478998</v>
      </c>
      <c r="D38" s="5">
        <v>562942</v>
      </c>
      <c r="G38" s="5"/>
      <c r="H38" s="5"/>
      <c r="K38" s="5"/>
      <c r="L38" s="5"/>
      <c r="N38" s="17"/>
      <c r="O38" s="5"/>
    </row>
    <row r="39" spans="1:15" x14ac:dyDescent="0.35">
      <c r="A39" s="1" t="s">
        <v>53</v>
      </c>
      <c r="B39" s="5">
        <v>78873</v>
      </c>
      <c r="F39" s="5">
        <v>142878</v>
      </c>
      <c r="G39" s="5">
        <v>123222</v>
      </c>
      <c r="H39" s="5"/>
      <c r="K39" s="5"/>
      <c r="L39" s="5"/>
      <c r="N39" s="17"/>
      <c r="O39" s="5"/>
    </row>
    <row r="40" spans="1:15" x14ac:dyDescent="0.35">
      <c r="A40" s="1" t="s">
        <v>38</v>
      </c>
      <c r="B40" s="5">
        <v>23382696</v>
      </c>
      <c r="C40" s="5">
        <v>15320867</v>
      </c>
      <c r="D40" s="5">
        <v>14212764</v>
      </c>
      <c r="G40" s="5">
        <v>8264704</v>
      </c>
      <c r="H40" s="5">
        <v>12082764</v>
      </c>
      <c r="I40" s="5">
        <v>6566322</v>
      </c>
      <c r="J40" s="5">
        <v>4000000</v>
      </c>
      <c r="K40" s="5"/>
      <c r="L40" s="5"/>
      <c r="N40" s="17">
        <v>10470796</v>
      </c>
      <c r="O40" s="5">
        <v>4409460</v>
      </c>
    </row>
    <row r="41" spans="1:15" x14ac:dyDescent="0.35">
      <c r="A41" s="1" t="s">
        <v>72</v>
      </c>
      <c r="B41" s="5"/>
      <c r="C41" s="5"/>
      <c r="D41" s="5"/>
      <c r="G41" s="5"/>
      <c r="H41" s="5"/>
      <c r="I41" s="5"/>
      <c r="J41" s="5"/>
      <c r="K41" s="5">
        <v>314548</v>
      </c>
      <c r="L41" s="5"/>
      <c r="N41" s="17"/>
      <c r="O41" s="5"/>
    </row>
    <row r="42" spans="1:15" x14ac:dyDescent="0.35">
      <c r="A42" s="1" t="s">
        <v>35</v>
      </c>
      <c r="B42" s="5">
        <v>5528635</v>
      </c>
      <c r="C42" s="5">
        <v>4154932</v>
      </c>
      <c r="D42" s="5">
        <v>14056315</v>
      </c>
      <c r="E42" s="5">
        <v>850543</v>
      </c>
      <c r="F42" s="5">
        <v>9007449</v>
      </c>
      <c r="G42" s="5">
        <v>3495158</v>
      </c>
      <c r="H42" s="5">
        <v>5294027</v>
      </c>
      <c r="I42" s="5">
        <v>4888692</v>
      </c>
      <c r="J42" s="5">
        <v>4441883</v>
      </c>
      <c r="K42" s="5">
        <v>3181161</v>
      </c>
      <c r="L42" s="5">
        <v>2390173</v>
      </c>
      <c r="M42" s="5">
        <v>5687782</v>
      </c>
      <c r="N42" s="17">
        <v>4260615</v>
      </c>
      <c r="O42" s="5">
        <v>2783185</v>
      </c>
    </row>
    <row r="43" spans="1:15" x14ac:dyDescent="0.35">
      <c r="A43" s="1" t="s">
        <v>36</v>
      </c>
      <c r="B43" s="5">
        <v>2805722</v>
      </c>
      <c r="C43" s="5">
        <v>4300151</v>
      </c>
      <c r="D43" s="5">
        <v>685788</v>
      </c>
      <c r="E43" s="5">
        <v>3024262</v>
      </c>
      <c r="F43" s="5">
        <v>8382923</v>
      </c>
      <c r="G43" s="5">
        <v>7139445</v>
      </c>
      <c r="H43" s="5">
        <v>10569101</v>
      </c>
      <c r="I43" s="5">
        <v>5038979</v>
      </c>
      <c r="J43" s="5">
        <v>10274573</v>
      </c>
      <c r="K43" s="5">
        <v>10380599</v>
      </c>
      <c r="L43" s="5">
        <v>6998470</v>
      </c>
      <c r="M43" s="5">
        <v>7735914</v>
      </c>
      <c r="N43" s="17">
        <v>6187174</v>
      </c>
      <c r="O43" s="5">
        <v>7556005</v>
      </c>
    </row>
    <row r="44" spans="1:15" x14ac:dyDescent="0.35">
      <c r="A44" s="1" t="s">
        <v>65</v>
      </c>
      <c r="B44" s="5">
        <v>150000</v>
      </c>
      <c r="C44" s="5"/>
      <c r="D44" s="5"/>
      <c r="E44" s="5"/>
      <c r="F44" s="5"/>
      <c r="G44" s="5"/>
      <c r="H44" s="5"/>
      <c r="I44" s="5"/>
      <c r="J44" s="5"/>
      <c r="K44" s="5"/>
      <c r="L44" s="5"/>
      <c r="N44" s="17"/>
      <c r="O44" s="5"/>
    </row>
    <row r="45" spans="1:15" x14ac:dyDescent="0.35">
      <c r="A45" s="1" t="s">
        <v>66</v>
      </c>
      <c r="B45" s="5">
        <v>2320966</v>
      </c>
      <c r="C45" s="5"/>
      <c r="D45" s="5"/>
      <c r="E45" s="5"/>
      <c r="F45" s="5"/>
      <c r="G45" s="5"/>
      <c r="H45" s="5"/>
      <c r="I45" s="5"/>
      <c r="J45" s="5"/>
      <c r="K45" s="5"/>
      <c r="L45" s="5"/>
      <c r="N45" s="17"/>
      <c r="O45" s="5">
        <v>100000</v>
      </c>
    </row>
    <row r="46" spans="1:15" x14ac:dyDescent="0.35">
      <c r="A46" s="1" t="s">
        <v>57</v>
      </c>
      <c r="B46" s="5">
        <v>4100006</v>
      </c>
      <c r="E46" s="5"/>
      <c r="F46" s="5"/>
      <c r="G46" s="5"/>
      <c r="H46" s="5"/>
      <c r="I46" s="5"/>
      <c r="J46" s="5"/>
      <c r="L46" s="5">
        <v>1000000</v>
      </c>
      <c r="M46" s="5"/>
      <c r="N46" s="17"/>
      <c r="O46" s="5"/>
    </row>
    <row r="47" spans="1:15" x14ac:dyDescent="0.35">
      <c r="A47" s="1" t="s">
        <v>73</v>
      </c>
      <c r="B47" s="5"/>
      <c r="E47" s="5"/>
      <c r="F47" s="5"/>
      <c r="G47" s="5"/>
      <c r="H47" s="5"/>
      <c r="I47" s="5"/>
      <c r="J47" s="5"/>
      <c r="K47" s="5">
        <v>550000</v>
      </c>
      <c r="L47" s="5"/>
      <c r="M47" s="5"/>
      <c r="N47" s="17"/>
      <c r="O47" s="5"/>
    </row>
    <row r="48" spans="1:15" x14ac:dyDescent="0.35">
      <c r="A48" s="1" t="s">
        <v>7</v>
      </c>
      <c r="B48" s="5">
        <v>3396050</v>
      </c>
      <c r="E48" s="5">
        <v>600001</v>
      </c>
      <c r="F48" s="5">
        <v>19541</v>
      </c>
      <c r="G48" s="5">
        <v>73000</v>
      </c>
      <c r="H48" s="5">
        <v>500000</v>
      </c>
      <c r="K48" s="5"/>
      <c r="L48" s="5"/>
      <c r="M48" s="5"/>
      <c r="N48" s="17">
        <v>5593</v>
      </c>
      <c r="O48" s="5">
        <v>58906</v>
      </c>
    </row>
    <row r="49" spans="1:15" x14ac:dyDescent="0.35">
      <c r="A49" s="1" t="s">
        <v>74</v>
      </c>
      <c r="B49" s="5"/>
      <c r="E49" s="5"/>
      <c r="F49" s="5"/>
      <c r="G49" s="5"/>
      <c r="H49" s="5"/>
      <c r="K49" s="5">
        <v>685</v>
      </c>
      <c r="L49" s="5">
        <v>7766213</v>
      </c>
      <c r="M49" s="5"/>
      <c r="N49" s="17">
        <v>1199422</v>
      </c>
      <c r="O49" s="5"/>
    </row>
    <row r="50" spans="1:15" x14ac:dyDescent="0.35">
      <c r="A50" s="10" t="s">
        <v>15</v>
      </c>
      <c r="B50" s="5">
        <v>103064921</v>
      </c>
      <c r="C50" s="5">
        <v>56697454</v>
      </c>
      <c r="D50" s="5">
        <v>61329694</v>
      </c>
      <c r="E50" s="5">
        <v>24492052</v>
      </c>
      <c r="F50" s="5">
        <v>89377673</v>
      </c>
      <c r="G50" s="5">
        <v>117793008</v>
      </c>
      <c r="H50" s="5">
        <v>62796881</v>
      </c>
      <c r="I50" s="5">
        <v>33228010</v>
      </c>
      <c r="J50" s="5">
        <v>35482321</v>
      </c>
      <c r="K50" s="5">
        <v>43083190</v>
      </c>
      <c r="L50" s="5">
        <v>39403285</v>
      </c>
      <c r="M50" s="5">
        <v>32986761</v>
      </c>
      <c r="N50" s="18">
        <v>40655672</v>
      </c>
      <c r="O50" s="5">
        <v>35091299</v>
      </c>
    </row>
    <row r="52" spans="1:15" x14ac:dyDescent="0.35">
      <c r="H52" s="5"/>
      <c r="I52" s="5"/>
      <c r="J52" s="5"/>
      <c r="K52" s="5"/>
      <c r="L52" s="5"/>
      <c r="M52"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1"/>
  <sheetViews>
    <sheetView workbookViewId="0">
      <pane xSplit="1" topLeftCell="B1" activePane="topRight" state="frozen"/>
      <selection pane="topRight" activeCell="F32" sqref="F32"/>
    </sheetView>
  </sheetViews>
  <sheetFormatPr defaultRowHeight="14.5" x14ac:dyDescent="0.35"/>
  <cols>
    <col min="1" max="1" width="31.7265625" customWidth="1"/>
    <col min="2" max="2" width="14.1796875" customWidth="1"/>
    <col min="3" max="3" width="14.26953125" customWidth="1"/>
    <col min="4" max="4" width="13.54296875" customWidth="1"/>
    <col min="5" max="5" width="14.26953125" customWidth="1"/>
    <col min="6" max="6" width="13.81640625" customWidth="1"/>
    <col min="7" max="7" width="14.26953125" customWidth="1"/>
    <col min="8" max="9" width="14.54296875" customWidth="1"/>
    <col min="10" max="10" width="14.81640625" customWidth="1"/>
    <col min="11" max="11" width="13.453125" customWidth="1"/>
    <col min="12" max="12" width="14.54296875" customWidth="1"/>
    <col min="13" max="13" width="13.7265625" customWidth="1"/>
    <col min="14" max="14" width="13.453125" customWidth="1"/>
    <col min="15" max="15" width="13.26953125" customWidth="1"/>
  </cols>
  <sheetData>
    <row r="1" spans="1:15" x14ac:dyDescent="0.35">
      <c r="A1" s="1" t="s">
        <v>24</v>
      </c>
      <c r="B1" s="1">
        <v>2007</v>
      </c>
      <c r="C1" s="1">
        <v>2008</v>
      </c>
      <c r="D1" s="1">
        <v>2009</v>
      </c>
      <c r="E1" s="1">
        <v>2010</v>
      </c>
      <c r="F1" s="1">
        <v>2011</v>
      </c>
      <c r="G1" s="1">
        <v>2012</v>
      </c>
      <c r="H1" s="1">
        <v>2013</v>
      </c>
      <c r="I1" s="1">
        <v>2014</v>
      </c>
      <c r="J1" s="1">
        <v>2015</v>
      </c>
      <c r="K1" s="1">
        <v>2016</v>
      </c>
      <c r="L1" s="1">
        <v>2017</v>
      </c>
      <c r="M1" s="1">
        <v>2018</v>
      </c>
      <c r="N1" s="1">
        <v>2019</v>
      </c>
      <c r="O1" s="1">
        <v>2020</v>
      </c>
    </row>
    <row r="2" spans="1:15" x14ac:dyDescent="0.35">
      <c r="A2" s="1" t="s">
        <v>69</v>
      </c>
      <c r="B2" s="15">
        <v>430000</v>
      </c>
      <c r="C2" s="15">
        <v>0</v>
      </c>
      <c r="D2" s="15">
        <v>0</v>
      </c>
      <c r="E2" s="15">
        <v>0</v>
      </c>
      <c r="F2" s="15">
        <v>16816100</v>
      </c>
      <c r="G2" s="15">
        <v>10443457</v>
      </c>
      <c r="H2" s="15">
        <v>5273520</v>
      </c>
      <c r="I2" s="15">
        <v>0</v>
      </c>
      <c r="J2" s="15">
        <v>0</v>
      </c>
      <c r="K2" s="15">
        <v>1519400</v>
      </c>
      <c r="L2" s="15">
        <v>2492748</v>
      </c>
      <c r="M2" s="15">
        <v>451782</v>
      </c>
      <c r="N2" s="15">
        <v>309613</v>
      </c>
      <c r="O2" s="15">
        <v>6182696</v>
      </c>
    </row>
    <row r="3" spans="1:15" x14ac:dyDescent="0.35">
      <c r="A3" s="1" t="s">
        <v>26</v>
      </c>
      <c r="B3" s="15">
        <v>5850309</v>
      </c>
      <c r="C3" s="15"/>
      <c r="D3" s="15">
        <v>2609603</v>
      </c>
      <c r="E3" s="15"/>
      <c r="F3" s="15">
        <v>7054304</v>
      </c>
      <c r="G3" s="15">
        <v>2018163</v>
      </c>
      <c r="H3" s="15">
        <v>1500000</v>
      </c>
      <c r="I3" s="15">
        <v>2189781</v>
      </c>
      <c r="J3" s="15">
        <v>2288330</v>
      </c>
      <c r="K3" s="15"/>
      <c r="L3" s="15"/>
      <c r="M3" s="15"/>
      <c r="N3" s="15"/>
      <c r="O3" s="15"/>
    </row>
    <row r="4" spans="1:15" x14ac:dyDescent="0.35">
      <c r="A4" s="1" t="s">
        <v>27</v>
      </c>
      <c r="B4" s="15">
        <v>1988313</v>
      </c>
      <c r="C4" s="15">
        <v>2337056</v>
      </c>
      <c r="D4" s="15">
        <v>3301127</v>
      </c>
      <c r="E4" s="15">
        <v>2439024</v>
      </c>
      <c r="F4" s="15">
        <v>112590</v>
      </c>
      <c r="G4" s="15">
        <v>7987689</v>
      </c>
      <c r="H4" s="15">
        <v>1012491</v>
      </c>
      <c r="I4" s="15">
        <v>3597975</v>
      </c>
      <c r="J4" s="15">
        <v>2154641</v>
      </c>
      <c r="K4" s="15">
        <v>2015270</v>
      </c>
      <c r="L4" s="15">
        <v>1486989</v>
      </c>
      <c r="M4" s="15">
        <v>1554001</v>
      </c>
      <c r="N4" s="15">
        <v>1521903</v>
      </c>
      <c r="O4" s="15">
        <v>996129</v>
      </c>
    </row>
    <row r="5" spans="1:15" x14ac:dyDescent="0.35">
      <c r="A5" s="1" t="s">
        <v>44</v>
      </c>
      <c r="B5" s="15"/>
      <c r="C5" s="15"/>
      <c r="D5" s="15"/>
      <c r="E5" s="15">
        <v>13440519</v>
      </c>
      <c r="F5" s="15">
        <v>6900000</v>
      </c>
      <c r="G5" s="15">
        <v>40969453</v>
      </c>
      <c r="H5" s="15"/>
      <c r="I5" s="15"/>
      <c r="J5" s="15"/>
      <c r="K5" s="15"/>
      <c r="L5" s="15"/>
      <c r="M5" s="15"/>
      <c r="N5" s="15"/>
      <c r="O5" s="15"/>
    </row>
    <row r="6" spans="1:15" x14ac:dyDescent="0.35">
      <c r="A6" s="1" t="s">
        <v>28</v>
      </c>
      <c r="B6" s="15">
        <v>11098577</v>
      </c>
      <c r="C6" s="15">
        <v>3398054</v>
      </c>
      <c r="D6" s="15">
        <v>18996703</v>
      </c>
      <c r="E6" s="15"/>
      <c r="F6" s="15">
        <v>15410406</v>
      </c>
      <c r="G6" s="15">
        <v>12920667</v>
      </c>
      <c r="H6" s="15">
        <v>15099387</v>
      </c>
      <c r="I6" s="15">
        <v>6497013</v>
      </c>
      <c r="J6" s="15">
        <v>8276986</v>
      </c>
      <c r="K6" s="15">
        <v>13055211</v>
      </c>
      <c r="L6" s="15">
        <v>12347758</v>
      </c>
      <c r="M6" s="15">
        <v>10003768</v>
      </c>
      <c r="N6" s="15">
        <v>5999898</v>
      </c>
      <c r="O6" s="15">
        <v>7740498</v>
      </c>
    </row>
    <row r="7" spans="1:15" x14ac:dyDescent="0.35">
      <c r="A7" s="1" t="s">
        <v>29</v>
      </c>
      <c r="B7" s="15">
        <v>5367470</v>
      </c>
      <c r="C7" s="15"/>
      <c r="D7" s="15"/>
      <c r="E7" s="15"/>
      <c r="F7" s="15">
        <v>14284178</v>
      </c>
      <c r="G7" s="15">
        <v>2810740</v>
      </c>
      <c r="H7" s="15"/>
      <c r="I7" s="15"/>
      <c r="J7" s="15"/>
      <c r="K7" s="15">
        <v>4082814</v>
      </c>
      <c r="L7" s="15"/>
      <c r="M7" s="15"/>
      <c r="N7" s="15"/>
      <c r="O7" s="15"/>
    </row>
    <row r="8" spans="1:15" x14ac:dyDescent="0.35">
      <c r="A8" s="1" t="s">
        <v>31</v>
      </c>
      <c r="B8" s="15">
        <v>5233764</v>
      </c>
      <c r="C8" s="15">
        <v>5608901</v>
      </c>
      <c r="D8" s="15">
        <v>225904</v>
      </c>
      <c r="E8" s="15">
        <v>791011</v>
      </c>
      <c r="F8" s="15">
        <v>1497654</v>
      </c>
      <c r="G8" s="15">
        <v>2393305</v>
      </c>
      <c r="H8" s="15">
        <v>2138470</v>
      </c>
      <c r="I8" s="15">
        <v>1563451</v>
      </c>
      <c r="J8" s="15">
        <v>936257</v>
      </c>
      <c r="K8" s="15">
        <v>2958212</v>
      </c>
      <c r="L8" s="15"/>
      <c r="M8" s="15">
        <v>1007398</v>
      </c>
      <c r="N8" s="15">
        <v>541623</v>
      </c>
      <c r="O8" s="15">
        <v>620494</v>
      </c>
    </row>
    <row r="9" spans="1:15" x14ac:dyDescent="0.35">
      <c r="A9" s="1" t="s">
        <v>40</v>
      </c>
      <c r="B9" s="15">
        <v>4785137</v>
      </c>
      <c r="C9" s="15">
        <v>3276507</v>
      </c>
      <c r="D9" s="15">
        <v>4703064</v>
      </c>
      <c r="E9" s="15">
        <v>2308635</v>
      </c>
      <c r="F9" s="15">
        <v>2660249</v>
      </c>
      <c r="G9" s="15">
        <v>3512431</v>
      </c>
      <c r="H9" s="15">
        <v>2616180</v>
      </c>
      <c r="I9" s="15">
        <v>1001001</v>
      </c>
      <c r="J9" s="15">
        <v>2182642</v>
      </c>
      <c r="K9" s="15"/>
      <c r="L9" s="15">
        <v>887103</v>
      </c>
      <c r="M9" s="15">
        <v>1737734</v>
      </c>
      <c r="N9" s="15">
        <v>379116</v>
      </c>
      <c r="O9" s="15">
        <v>1416654</v>
      </c>
    </row>
    <row r="10" spans="1:15" x14ac:dyDescent="0.35">
      <c r="A10" s="1" t="s">
        <v>33</v>
      </c>
      <c r="B10" s="15">
        <v>19921231</v>
      </c>
      <c r="C10" s="15"/>
      <c r="D10" s="15"/>
      <c r="E10" s="15"/>
      <c r="F10" s="15">
        <v>366863</v>
      </c>
      <c r="G10" s="15">
        <v>210226</v>
      </c>
      <c r="H10" s="15">
        <v>219154</v>
      </c>
      <c r="I10" s="15">
        <v>744087</v>
      </c>
      <c r="J10" s="15"/>
      <c r="K10" s="15">
        <v>421936</v>
      </c>
      <c r="L10" s="15">
        <v>60000</v>
      </c>
      <c r="M10" s="15"/>
      <c r="N10" s="15"/>
      <c r="O10" s="15"/>
    </row>
    <row r="11" spans="1:15" x14ac:dyDescent="0.35">
      <c r="A11" s="1" t="s">
        <v>34</v>
      </c>
      <c r="B11" s="15">
        <v>514250</v>
      </c>
      <c r="C11" s="15"/>
      <c r="D11" s="15"/>
      <c r="E11" s="15"/>
      <c r="F11" s="15"/>
      <c r="G11" s="15">
        <v>5000000</v>
      </c>
      <c r="H11" s="15">
        <v>3000000</v>
      </c>
      <c r="I11" s="15"/>
      <c r="J11" s="15"/>
      <c r="K11" s="15">
        <v>3000000</v>
      </c>
      <c r="L11" s="15">
        <v>3000000</v>
      </c>
      <c r="M11" s="15">
        <v>4000000</v>
      </c>
      <c r="N11" s="15">
        <v>8795000</v>
      </c>
      <c r="O11" s="15">
        <v>3000000</v>
      </c>
    </row>
    <row r="12" spans="1:15" x14ac:dyDescent="0.35">
      <c r="A12" s="1" t="s">
        <v>38</v>
      </c>
      <c r="B12" s="15">
        <v>23382696</v>
      </c>
      <c r="C12" s="15">
        <v>15320867</v>
      </c>
      <c r="D12" s="15">
        <v>14212764</v>
      </c>
      <c r="E12" s="15"/>
      <c r="F12" s="15"/>
      <c r="G12" s="15">
        <v>8264704</v>
      </c>
      <c r="H12" s="15">
        <v>12082764</v>
      </c>
      <c r="I12" s="15">
        <v>6566322</v>
      </c>
      <c r="J12" s="15">
        <v>4000000</v>
      </c>
      <c r="K12" s="15"/>
      <c r="L12" s="15"/>
      <c r="M12" s="15"/>
      <c r="N12" s="15">
        <v>10470796</v>
      </c>
      <c r="O12" s="15">
        <v>4409460</v>
      </c>
    </row>
    <row r="13" spans="1:15" x14ac:dyDescent="0.35">
      <c r="A13" s="1" t="s">
        <v>35</v>
      </c>
      <c r="B13" s="15">
        <v>5528635</v>
      </c>
      <c r="C13" s="15">
        <v>4154932</v>
      </c>
      <c r="D13" s="15">
        <v>14056315</v>
      </c>
      <c r="E13" s="15">
        <v>850543</v>
      </c>
      <c r="F13" s="15">
        <v>9007449</v>
      </c>
      <c r="G13" s="15">
        <v>3495158</v>
      </c>
      <c r="H13" s="15">
        <v>5294027</v>
      </c>
      <c r="I13" s="15">
        <v>4888692</v>
      </c>
      <c r="J13" s="15">
        <v>4441883</v>
      </c>
      <c r="K13" s="15">
        <v>3181161</v>
      </c>
      <c r="L13" s="15">
        <v>2390173</v>
      </c>
      <c r="M13" s="15">
        <v>5687782</v>
      </c>
      <c r="N13" s="15">
        <v>4260615</v>
      </c>
      <c r="O13" s="15">
        <v>2783185</v>
      </c>
    </row>
    <row r="14" spans="1:15" x14ac:dyDescent="0.35">
      <c r="A14" s="1" t="s">
        <v>36</v>
      </c>
      <c r="B14" s="15">
        <v>2805722</v>
      </c>
      <c r="C14" s="15">
        <v>4300151</v>
      </c>
      <c r="D14" s="15">
        <v>685788</v>
      </c>
      <c r="E14" s="15">
        <v>3024262</v>
      </c>
      <c r="F14" s="15">
        <v>8382923</v>
      </c>
      <c r="G14" s="15">
        <v>7139445</v>
      </c>
      <c r="H14" s="15">
        <v>10569101</v>
      </c>
      <c r="I14" s="15">
        <v>5038979</v>
      </c>
      <c r="J14" s="15">
        <v>10274573</v>
      </c>
      <c r="K14" s="15">
        <v>10380599</v>
      </c>
      <c r="L14" s="15">
        <v>6998470</v>
      </c>
      <c r="M14" s="15">
        <v>7735914</v>
      </c>
      <c r="N14" s="15">
        <v>6187174</v>
      </c>
      <c r="O14" s="15">
        <v>7556005</v>
      </c>
    </row>
    <row r="15" spans="1:15" x14ac:dyDescent="0.35">
      <c r="A15" s="1" t="s">
        <v>75</v>
      </c>
      <c r="B15" s="15">
        <v>17916855</v>
      </c>
      <c r="C15" s="15">
        <v>18300986</v>
      </c>
      <c r="D15" s="15">
        <v>2538426</v>
      </c>
      <c r="E15" s="15">
        <v>1638058</v>
      </c>
      <c r="F15" s="15">
        <v>6884957</v>
      </c>
      <c r="G15" s="15">
        <v>10627570</v>
      </c>
      <c r="H15" s="15">
        <v>3991787</v>
      </c>
      <c r="I15" s="15">
        <v>1140709</v>
      </c>
      <c r="J15" s="15">
        <v>884825</v>
      </c>
      <c r="K15" s="15">
        <v>3163651</v>
      </c>
      <c r="L15" s="15">
        <v>2779102</v>
      </c>
      <c r="M15" s="15">
        <v>808382</v>
      </c>
      <c r="N15" s="15">
        <v>2189934</v>
      </c>
      <c r="O15" s="15">
        <v>386178</v>
      </c>
    </row>
    <row r="16" spans="1:15" x14ac:dyDescent="0.35">
      <c r="A16" s="1"/>
      <c r="B16" s="15"/>
      <c r="C16" s="15"/>
      <c r="D16" s="15"/>
      <c r="E16" s="15"/>
      <c r="F16" s="15"/>
      <c r="G16" s="15"/>
      <c r="H16" s="15"/>
      <c r="I16" s="15"/>
      <c r="J16" s="15"/>
      <c r="K16" s="15"/>
      <c r="L16" s="15"/>
      <c r="M16" s="15"/>
      <c r="N16" s="15"/>
      <c r="O16" s="15"/>
    </row>
    <row r="17" spans="1:15" x14ac:dyDescent="0.35">
      <c r="A17" s="10" t="s">
        <v>15</v>
      </c>
      <c r="B17" s="15">
        <v>103064921</v>
      </c>
      <c r="C17" s="15">
        <v>56697454</v>
      </c>
      <c r="D17" s="15">
        <v>61329694</v>
      </c>
      <c r="E17" s="15">
        <v>24492052</v>
      </c>
      <c r="F17" s="15">
        <v>89377673</v>
      </c>
      <c r="G17" s="15">
        <v>117793008</v>
      </c>
      <c r="H17" s="15">
        <v>62796881</v>
      </c>
      <c r="I17" s="15">
        <v>33228010</v>
      </c>
      <c r="J17" s="15">
        <v>35482321</v>
      </c>
      <c r="K17" s="15">
        <v>43083190</v>
      </c>
      <c r="L17" s="15">
        <v>39403285</v>
      </c>
      <c r="M17" s="15">
        <v>32986761</v>
      </c>
      <c r="N17" s="15">
        <v>40655672</v>
      </c>
      <c r="O17" s="15">
        <v>35091299</v>
      </c>
    </row>
    <row r="18" spans="1:15" x14ac:dyDescent="0.35">
      <c r="B18" s="15"/>
      <c r="C18" s="15"/>
      <c r="D18" s="15"/>
      <c r="E18" s="15"/>
      <c r="F18" s="15"/>
      <c r="G18" s="15"/>
      <c r="H18" s="15"/>
      <c r="I18" s="15"/>
      <c r="J18" s="15"/>
      <c r="K18" s="15"/>
      <c r="N18" s="5"/>
    </row>
    <row r="19" spans="1:15" x14ac:dyDescent="0.35">
      <c r="B19" s="16"/>
      <c r="C19" s="16"/>
      <c r="D19" s="16"/>
      <c r="E19" s="16"/>
      <c r="F19" s="16"/>
      <c r="G19" s="16"/>
      <c r="H19" s="16"/>
      <c r="I19" s="16"/>
      <c r="J19" s="16"/>
      <c r="K19" s="16"/>
      <c r="L19" s="16"/>
      <c r="N19" s="5"/>
    </row>
    <row r="20" spans="1:15" x14ac:dyDescent="0.35">
      <c r="A20" t="s">
        <v>81</v>
      </c>
      <c r="N20" s="5"/>
    </row>
    <row r="27" spans="1:15" x14ac:dyDescent="0.35">
      <c r="B27" s="1"/>
      <c r="C27" s="1"/>
      <c r="D27" s="1"/>
      <c r="E27" s="5"/>
      <c r="F27" s="5"/>
    </row>
    <row r="28" spans="1:15" x14ac:dyDescent="0.35">
      <c r="H28" s="5"/>
      <c r="I28" s="1"/>
      <c r="J28" s="1"/>
      <c r="K28" s="5"/>
      <c r="L28" s="5"/>
    </row>
    <row r="29" spans="1:15" x14ac:dyDescent="0.35">
      <c r="H29" s="5"/>
      <c r="I29" s="5"/>
      <c r="J29" s="2"/>
      <c r="K29" s="5"/>
      <c r="L29" s="5"/>
    </row>
    <row r="30" spans="1:15" x14ac:dyDescent="0.35">
      <c r="H30" s="5"/>
      <c r="I30" s="5"/>
      <c r="J30" s="2"/>
      <c r="K30" s="5"/>
      <c r="L30" s="5"/>
    </row>
    <row r="31" spans="1:15" x14ac:dyDescent="0.35">
      <c r="H31"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
  <sheetViews>
    <sheetView tabSelected="1" workbookViewId="0">
      <selection activeCell="A17" sqref="A17"/>
    </sheetView>
  </sheetViews>
  <sheetFormatPr defaultRowHeight="14.5" x14ac:dyDescent="0.35"/>
  <cols>
    <col min="1" max="6" width="18.81640625" customWidth="1"/>
    <col min="7" max="7" width="15.7265625" customWidth="1"/>
    <col min="8" max="8" width="14.7265625" customWidth="1"/>
    <col min="9" max="9" width="13.81640625" customWidth="1"/>
    <col min="10" max="10" width="13.54296875" customWidth="1"/>
    <col min="11" max="11" width="13.7265625" customWidth="1"/>
    <col min="12" max="12" width="14.26953125" customWidth="1"/>
    <col min="13" max="13" width="14" customWidth="1"/>
    <col min="14" max="14" width="13.26953125" customWidth="1"/>
    <col min="15" max="15" width="13.90625" customWidth="1"/>
  </cols>
  <sheetData>
    <row r="1" spans="1:13" x14ac:dyDescent="0.35">
      <c r="A1" s="1" t="s">
        <v>0</v>
      </c>
      <c r="B1" s="1" t="s">
        <v>1</v>
      </c>
      <c r="C1" s="1" t="s">
        <v>2</v>
      </c>
      <c r="D1" s="1" t="s">
        <v>3</v>
      </c>
      <c r="E1" s="1" t="s">
        <v>4</v>
      </c>
      <c r="F1" s="1" t="s">
        <v>5</v>
      </c>
      <c r="G1" s="1" t="s">
        <v>7</v>
      </c>
      <c r="H1" s="8" t="s">
        <v>6</v>
      </c>
      <c r="I1" s="4" t="s">
        <v>16</v>
      </c>
      <c r="J1" s="5"/>
      <c r="K1" s="5"/>
      <c r="L1" s="5"/>
      <c r="M1" s="5"/>
    </row>
    <row r="2" spans="1:13" x14ac:dyDescent="0.35">
      <c r="A2" s="1">
        <v>2007</v>
      </c>
      <c r="B2" s="5">
        <v>1730000</v>
      </c>
      <c r="C2" s="5">
        <v>14987828</v>
      </c>
      <c r="D2" s="5">
        <v>771233</v>
      </c>
      <c r="E2" s="5">
        <v>19202513</v>
      </c>
      <c r="F2" s="5">
        <v>16842089</v>
      </c>
      <c r="G2" s="5">
        <v>437158</v>
      </c>
      <c r="H2" s="9">
        <v>53970821</v>
      </c>
      <c r="I2" s="4"/>
    </row>
    <row r="3" spans="1:13" x14ac:dyDescent="0.35">
      <c r="A3" s="1">
        <v>2008</v>
      </c>
      <c r="B3" s="5">
        <v>1729286</v>
      </c>
      <c r="C3" s="5">
        <v>14018694</v>
      </c>
      <c r="D3" s="5">
        <v>350008</v>
      </c>
      <c r="E3" s="5">
        <v>18273482</v>
      </c>
      <c r="F3" s="5">
        <v>6718366</v>
      </c>
      <c r="G3" s="5"/>
      <c r="H3" s="9">
        <v>41089836</v>
      </c>
      <c r="I3" s="4"/>
    </row>
    <row r="4" spans="1:13" x14ac:dyDescent="0.35">
      <c r="A4" s="1">
        <v>2009</v>
      </c>
      <c r="B4" s="5">
        <v>3159106</v>
      </c>
      <c r="C4" s="5">
        <v>18015018</v>
      </c>
      <c r="D4" s="5">
        <v>254721</v>
      </c>
      <c r="E4" s="5">
        <v>21131896</v>
      </c>
      <c r="F4" s="5">
        <v>7070844</v>
      </c>
      <c r="G4" s="5"/>
      <c r="H4" s="9">
        <v>49631585</v>
      </c>
      <c r="I4" s="4"/>
    </row>
    <row r="5" spans="1:13" x14ac:dyDescent="0.35">
      <c r="A5" s="1">
        <v>2010</v>
      </c>
      <c r="B5" s="5">
        <v>2339999</v>
      </c>
      <c r="C5" s="5">
        <v>2413273</v>
      </c>
      <c r="D5" s="5">
        <v>146002</v>
      </c>
      <c r="E5" s="5">
        <v>13239761</v>
      </c>
      <c r="F5" s="5">
        <v>1978486</v>
      </c>
      <c r="G5" s="5"/>
      <c r="H5" s="9">
        <v>20117521</v>
      </c>
      <c r="I5" s="4"/>
    </row>
    <row r="6" spans="1:13" x14ac:dyDescent="0.35">
      <c r="A6" s="1">
        <v>2011</v>
      </c>
      <c r="B6" s="5">
        <v>2509995</v>
      </c>
      <c r="C6" s="5">
        <v>8061694</v>
      </c>
      <c r="D6" s="5">
        <v>149800</v>
      </c>
      <c r="E6" s="5">
        <v>56090165</v>
      </c>
      <c r="F6" s="5">
        <v>6327437</v>
      </c>
      <c r="G6" s="5"/>
      <c r="H6" s="9">
        <v>73139091</v>
      </c>
      <c r="I6" s="11">
        <v>218740000</v>
      </c>
    </row>
    <row r="7" spans="1:13" x14ac:dyDescent="0.35">
      <c r="A7" s="1">
        <v>2012</v>
      </c>
      <c r="B7" s="5">
        <v>4494702</v>
      </c>
      <c r="C7" s="5">
        <v>7029996</v>
      </c>
      <c r="D7" s="5">
        <v>1197199</v>
      </c>
      <c r="E7" s="5">
        <v>86942453</v>
      </c>
      <c r="F7" s="5">
        <v>6522855</v>
      </c>
      <c r="G7" s="5"/>
      <c r="H7" s="9">
        <v>106187205</v>
      </c>
      <c r="I7" s="12">
        <v>198066562</v>
      </c>
    </row>
    <row r="8" spans="1:13" x14ac:dyDescent="0.35">
      <c r="A8" s="1">
        <v>2013</v>
      </c>
      <c r="B8" s="5">
        <v>1697935</v>
      </c>
      <c r="C8" s="5">
        <v>9111128</v>
      </c>
      <c r="D8" s="5">
        <v>1330230</v>
      </c>
      <c r="E8" s="5">
        <v>26585938</v>
      </c>
      <c r="F8" s="5">
        <v>12857715</v>
      </c>
      <c r="G8" s="5"/>
      <c r="H8" s="9">
        <v>51582946</v>
      </c>
      <c r="I8" s="12">
        <v>150090000</v>
      </c>
    </row>
    <row r="9" spans="1:13" x14ac:dyDescent="0.35">
      <c r="A9" s="1">
        <v>2014</v>
      </c>
      <c r="B9" s="5">
        <v>1222025</v>
      </c>
      <c r="C9" s="5">
        <v>7566322</v>
      </c>
      <c r="D9" s="5">
        <v>250004</v>
      </c>
      <c r="E9" s="5">
        <v>13289550</v>
      </c>
      <c r="F9" s="5">
        <v>2819915</v>
      </c>
      <c r="G9" s="5"/>
      <c r="H9" s="9">
        <v>25147816</v>
      </c>
      <c r="I9" s="12">
        <v>115327675</v>
      </c>
    </row>
    <row r="10" spans="1:13" x14ac:dyDescent="0.35">
      <c r="A10" s="1">
        <v>2015</v>
      </c>
      <c r="B10" s="5">
        <v>300000</v>
      </c>
      <c r="C10" s="5">
        <v>832175</v>
      </c>
      <c r="D10" s="5">
        <v>0</v>
      </c>
      <c r="E10" s="5">
        <v>14082108</v>
      </c>
      <c r="F10" s="5">
        <v>8466172</v>
      </c>
      <c r="G10" s="5">
        <v>254712</v>
      </c>
      <c r="H10" s="9">
        <v>23935167</v>
      </c>
      <c r="I10" s="12">
        <v>110895000</v>
      </c>
    </row>
    <row r="11" spans="1:13" x14ac:dyDescent="0.35">
      <c r="A11" s="1">
        <v>2016</v>
      </c>
      <c r="B11" s="5">
        <v>1377443</v>
      </c>
      <c r="C11" s="5">
        <v>1751707</v>
      </c>
      <c r="D11" s="5">
        <v>948384</v>
      </c>
      <c r="E11" s="5">
        <v>19853539</v>
      </c>
      <c r="F11" s="5">
        <v>6614956</v>
      </c>
      <c r="G11" s="5"/>
      <c r="H11" s="9">
        <v>30546029</v>
      </c>
      <c r="I11" s="5">
        <v>142036722</v>
      </c>
    </row>
    <row r="12" spans="1:13" x14ac:dyDescent="0.35">
      <c r="A12" s="1">
        <v>2017</v>
      </c>
      <c r="B12" s="5">
        <v>766131</v>
      </c>
      <c r="C12" s="5">
        <v>1335401</v>
      </c>
      <c r="D12" s="5">
        <v>829810</v>
      </c>
      <c r="E12" s="5">
        <v>24571907</v>
      </c>
      <c r="F12" s="5">
        <v>6722960</v>
      </c>
      <c r="G12" s="5">
        <v>223539</v>
      </c>
      <c r="H12" s="9">
        <v>34449748</v>
      </c>
      <c r="I12" s="12">
        <v>113502775</v>
      </c>
    </row>
    <row r="13" spans="1:13" x14ac:dyDescent="0.35">
      <c r="A13" s="1">
        <v>2018</v>
      </c>
      <c r="B13" s="5">
        <v>1998903</v>
      </c>
      <c r="C13" s="5">
        <v>3478487</v>
      </c>
      <c r="D13" s="5">
        <v>812598</v>
      </c>
      <c r="E13" s="5">
        <v>14832788</v>
      </c>
      <c r="F13" s="5">
        <v>5002591</v>
      </c>
      <c r="H13" s="9">
        <v>26125367</v>
      </c>
      <c r="I13" s="5">
        <v>111217000</v>
      </c>
    </row>
    <row r="14" spans="1:13" x14ac:dyDescent="0.35">
      <c r="A14" s="1">
        <v>2019</v>
      </c>
      <c r="B14" s="5">
        <v>1999524</v>
      </c>
      <c r="C14" s="5">
        <v>1000000</v>
      </c>
      <c r="D14" s="5">
        <v>379116</v>
      </c>
      <c r="E14" s="5">
        <v>21271968</v>
      </c>
      <c r="F14" s="5">
        <v>14468088</v>
      </c>
      <c r="H14" s="9">
        <v>39118696</v>
      </c>
      <c r="I14" s="5">
        <v>120345890</v>
      </c>
    </row>
    <row r="15" spans="1:13" x14ac:dyDescent="0.35">
      <c r="A15" s="1">
        <v>2020</v>
      </c>
      <c r="B15" s="5">
        <v>700000</v>
      </c>
      <c r="C15" s="5">
        <v>6540586</v>
      </c>
      <c r="D15" s="5">
        <v>1704861</v>
      </c>
      <c r="E15" s="5">
        <v>12394552</v>
      </c>
      <c r="F15" s="5">
        <v>12152369</v>
      </c>
      <c r="H15" s="9">
        <v>33492368</v>
      </c>
      <c r="I15" s="5">
        <v>146692162</v>
      </c>
    </row>
    <row r="17" spans="1:1" x14ac:dyDescent="0.35">
      <c r="A17" t="s">
        <v>81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Humanitarian Funding</vt:lpstr>
      <vt:lpstr>Sector Data</vt:lpstr>
      <vt:lpstr>Sectoral Data (Simplified)</vt:lpstr>
      <vt:lpstr>Major Donors</vt:lpstr>
      <vt:lpstr>Major Donors (Simplified)</vt:lpstr>
      <vt:lpstr>UN Agency Funding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Wertz, Daniel</dc:creator>
  <cp:lastModifiedBy>Wertz, Daniel</cp:lastModifiedBy>
  <dcterms:created xsi:type="dcterms:W3CDTF">2016-09-02T20:50:17Z</dcterms:created>
  <dcterms:modified xsi:type="dcterms:W3CDTF">2021-05-18T21:51:39Z</dcterms:modified>
</cp:coreProperties>
</file>